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cky\OneDrive\デスクトップ\"/>
    </mc:Choice>
  </mc:AlternateContent>
  <xr:revisionPtr revIDLastSave="0" documentId="13_ncr:1_{B8546BB2-961A-47D2-A18E-B516568BD622}" xr6:coauthVersionLast="45" xr6:coauthVersionMax="45" xr10:uidLastSave="{00000000-0000-0000-0000-000000000000}"/>
  <bookViews>
    <workbookView xWindow="-110" yWindow="-110" windowWidth="19420" windowHeight="11020" tabRatio="647" xr2:uid="{00000000-000D-0000-FFFF-FFFF00000000}"/>
  </bookViews>
  <sheets>
    <sheet name="使い方マニュアル" sheetId="35" r:id="rId1"/>
    <sheet name="学年名表登録" sheetId="1" r:id="rId2"/>
    <sheet name="時間割登録" sheetId="26" r:id="rId3"/>
    <sheet name="クラス生徒一覧" sheetId="3" r:id="rId4"/>
    <sheet name="座席表 " sheetId="33" r:id="rId5"/>
    <sheet name="座席表  (教卓上)" sheetId="32" r:id="rId6"/>
    <sheet name="時間割" sheetId="8" r:id="rId7"/>
    <sheet name="提出物" sheetId="34" r:id="rId8"/>
    <sheet name="面談日程" sheetId="31" r:id="rId9"/>
  </sheets>
  <definedNames>
    <definedName name="_xlnm._FilterDatabase" localSheetId="1" hidden="1">学年名表登録!$A$1:$G$44</definedName>
    <definedName name="_xlnm.Print_Area" localSheetId="3">クラス生徒一覧!$A$1:$H$50</definedName>
    <definedName name="_xlnm.Print_Area" localSheetId="4">'座席表 '!$B$11:$L$43</definedName>
    <definedName name="_xlnm.Print_Area" localSheetId="5">'座席表  (教卓上)'!$B$2:$L$27</definedName>
    <definedName name="_xlnm.Print_Area" localSheetId="6">時間割!$E$1:$K$17</definedName>
    <definedName name="_xlnm.Print_Area" localSheetId="2">時間割登録!$A$1:$H$295</definedName>
    <definedName name="_xlnm.Print_Area" localSheetId="7">提出物!$A$1:$O$41</definedName>
    <definedName name="_xlnm.Print_Area" localSheetId="8">面談日程!$A$1:$X$21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3" l="1"/>
  <c r="L15" i="33"/>
  <c r="B15" i="33"/>
  <c r="B17" i="33"/>
  <c r="L13" i="33"/>
  <c r="B13" i="33"/>
  <c r="B14" i="33"/>
  <c r="L14" i="33"/>
  <c r="G6" i="3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F2" i="3"/>
  <c r="A43" i="3"/>
  <c r="A50" i="3"/>
  <c r="A49" i="3"/>
  <c r="A48" i="3"/>
  <c r="A47" i="3"/>
  <c r="A46" i="3"/>
  <c r="A45" i="3"/>
  <c r="A44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D17" i="3" l="1"/>
  <c r="D47" i="3"/>
  <c r="E6" i="3"/>
  <c r="E49" i="3"/>
  <c r="E8" i="3"/>
  <c r="D9" i="3"/>
  <c r="E15" i="3"/>
  <c r="C17" i="3"/>
  <c r="N17" i="32" s="1"/>
  <c r="D14" i="3"/>
  <c r="F11" i="3"/>
  <c r="C9" i="3"/>
  <c r="E14" i="3"/>
  <c r="C7" i="3"/>
  <c r="D21" i="3"/>
  <c r="F16" i="3"/>
  <c r="C14" i="3"/>
  <c r="N14" i="32" s="1"/>
  <c r="D11" i="3"/>
  <c r="P11" i="32" s="1"/>
  <c r="F8" i="3"/>
  <c r="E13" i="3"/>
  <c r="D49" i="3"/>
  <c r="E43" i="3"/>
  <c r="C19" i="3"/>
  <c r="D16" i="3"/>
  <c r="F13" i="3"/>
  <c r="C11" i="3"/>
  <c r="N11" i="32" s="1"/>
  <c r="D8" i="3"/>
  <c r="E12" i="3"/>
  <c r="F18" i="3"/>
  <c r="C16" i="3"/>
  <c r="D13" i="3"/>
  <c r="F10" i="3"/>
  <c r="C8" i="3"/>
  <c r="N8" i="32" s="1"/>
  <c r="E11" i="3"/>
  <c r="O11" i="32" s="1"/>
  <c r="C12" i="3"/>
  <c r="D18" i="3"/>
  <c r="F15" i="3"/>
  <c r="C13" i="3"/>
  <c r="D10" i="3"/>
  <c r="F7" i="3"/>
  <c r="E18" i="3"/>
  <c r="O18" i="32" s="1"/>
  <c r="E10" i="3"/>
  <c r="O10" i="32" s="1"/>
  <c r="C18" i="3"/>
  <c r="D15" i="3"/>
  <c r="F12" i="3"/>
  <c r="C10" i="3"/>
  <c r="E7" i="3"/>
  <c r="O7" i="32" s="1"/>
  <c r="E17" i="3"/>
  <c r="E9" i="3"/>
  <c r="O9" i="32" s="1"/>
  <c r="F14" i="3"/>
  <c r="F17" i="3"/>
  <c r="C15" i="3"/>
  <c r="D12" i="3"/>
  <c r="P12" i="32" s="1"/>
  <c r="F9" i="3"/>
  <c r="D7" i="3"/>
  <c r="E16" i="3"/>
  <c r="D41" i="3"/>
  <c r="D27" i="3"/>
  <c r="P27" i="32" s="1"/>
  <c r="C49" i="3"/>
  <c r="C45" i="3"/>
  <c r="C43" i="3"/>
  <c r="N43" i="32" s="1"/>
  <c r="C41" i="3"/>
  <c r="C39" i="3"/>
  <c r="N39" i="32" s="1"/>
  <c r="C37" i="3"/>
  <c r="C35" i="3"/>
  <c r="N35" i="32" s="1"/>
  <c r="C33" i="3"/>
  <c r="N33" i="32" s="1"/>
  <c r="C31" i="3"/>
  <c r="C29" i="3"/>
  <c r="C27" i="3"/>
  <c r="N27" i="32" s="1"/>
  <c r="C25" i="3"/>
  <c r="C23" i="3"/>
  <c r="N23" i="32" s="1"/>
  <c r="C21" i="3"/>
  <c r="D43" i="3"/>
  <c r="P43" i="32" s="1"/>
  <c r="D29" i="3"/>
  <c r="P29" i="32" s="1"/>
  <c r="C47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D35" i="3"/>
  <c r="D25" i="3"/>
  <c r="P25" i="32" s="1"/>
  <c r="E50" i="3"/>
  <c r="E46" i="3"/>
  <c r="E44" i="3"/>
  <c r="E42" i="3"/>
  <c r="O42" i="32" s="1"/>
  <c r="E40" i="3"/>
  <c r="O40" i="32" s="1"/>
  <c r="E38" i="3"/>
  <c r="E36" i="3"/>
  <c r="E34" i="3"/>
  <c r="O34" i="32" s="1"/>
  <c r="E32" i="3"/>
  <c r="E30" i="3"/>
  <c r="O30" i="32" s="1"/>
  <c r="E28" i="3"/>
  <c r="E26" i="3"/>
  <c r="O26" i="32" s="1"/>
  <c r="E24" i="3"/>
  <c r="O24" i="32" s="1"/>
  <c r="E22" i="3"/>
  <c r="E20" i="3"/>
  <c r="O20" i="32" s="1"/>
  <c r="D45" i="3"/>
  <c r="P45" i="32" s="1"/>
  <c r="D31" i="3"/>
  <c r="P31" i="32" s="1"/>
  <c r="D23" i="3"/>
  <c r="P23" i="32" s="1"/>
  <c r="E48" i="3"/>
  <c r="D50" i="3"/>
  <c r="D48" i="3"/>
  <c r="P48" i="32" s="1"/>
  <c r="D46" i="3"/>
  <c r="D44" i="3"/>
  <c r="P44" i="32" s="1"/>
  <c r="D42" i="3"/>
  <c r="P42" i="32" s="1"/>
  <c r="D40" i="3"/>
  <c r="P40" i="32" s="1"/>
  <c r="D38" i="3"/>
  <c r="P38" i="32" s="1"/>
  <c r="D36" i="3"/>
  <c r="D34" i="3"/>
  <c r="P34" i="32" s="1"/>
  <c r="D32" i="3"/>
  <c r="P32" i="32" s="1"/>
  <c r="D30" i="3"/>
  <c r="P30" i="32" s="1"/>
  <c r="D28" i="3"/>
  <c r="P28" i="32" s="1"/>
  <c r="D26" i="3"/>
  <c r="P26" i="32" s="1"/>
  <c r="D24" i="3"/>
  <c r="P24" i="32" s="1"/>
  <c r="D22" i="3"/>
  <c r="P22" i="32" s="1"/>
  <c r="D20" i="3"/>
  <c r="P20" i="32" s="1"/>
  <c r="E19" i="3"/>
  <c r="O19" i="32" s="1"/>
  <c r="D39" i="3"/>
  <c r="P39" i="32" s="1"/>
  <c r="C48" i="3"/>
  <c r="C46" i="3"/>
  <c r="N46" i="32" s="1"/>
  <c r="C40" i="3"/>
  <c r="N40" i="32" s="1"/>
  <c r="C38" i="3"/>
  <c r="N38" i="32" s="1"/>
  <c r="C36" i="3"/>
  <c r="N36" i="32" s="1"/>
  <c r="C34" i="3"/>
  <c r="N34" i="32" s="1"/>
  <c r="C32" i="3"/>
  <c r="N32" i="32" s="1"/>
  <c r="C30" i="3"/>
  <c r="N30" i="32" s="1"/>
  <c r="C28" i="3"/>
  <c r="N28" i="32" s="1"/>
  <c r="C26" i="3"/>
  <c r="N26" i="32" s="1"/>
  <c r="C24" i="3"/>
  <c r="N24" i="32" s="1"/>
  <c r="C22" i="3"/>
  <c r="N22" i="32" s="1"/>
  <c r="C20" i="3"/>
  <c r="N20" i="32" s="1"/>
  <c r="D37" i="3"/>
  <c r="P37" i="32" s="1"/>
  <c r="C50" i="3"/>
  <c r="C44" i="3"/>
  <c r="N44" i="32" s="1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D33" i="3"/>
  <c r="P33" i="32" s="1"/>
  <c r="C42" i="3"/>
  <c r="N42" i="32" s="1"/>
  <c r="E47" i="3"/>
  <c r="O47" i="32" s="1"/>
  <c r="E45" i="3"/>
  <c r="O45" i="32" s="1"/>
  <c r="E41" i="3"/>
  <c r="O41" i="32" s="1"/>
  <c r="E39" i="3"/>
  <c r="O39" i="32" s="1"/>
  <c r="E37" i="3"/>
  <c r="O37" i="32" s="1"/>
  <c r="E35" i="3"/>
  <c r="O35" i="32" s="1"/>
  <c r="E33" i="3"/>
  <c r="O33" i="32" s="1"/>
  <c r="E31" i="3"/>
  <c r="O31" i="32" s="1"/>
  <c r="E29" i="3"/>
  <c r="O29" i="32" s="1"/>
  <c r="E27" i="3"/>
  <c r="O27" i="32" s="1"/>
  <c r="E25" i="3"/>
  <c r="O25" i="32" s="1"/>
  <c r="E23" i="3"/>
  <c r="O23" i="32" s="1"/>
  <c r="E21" i="3"/>
  <c r="O21" i="32" s="1"/>
  <c r="D19" i="3"/>
  <c r="P19" i="32" s="1"/>
  <c r="D6" i="3"/>
  <c r="P6" i="32" s="1"/>
  <c r="C6" i="3"/>
  <c r="F6" i="3"/>
  <c r="N7" i="32"/>
  <c r="O48" i="32"/>
  <c r="O46" i="32"/>
  <c r="O44" i="32"/>
  <c r="O38" i="32"/>
  <c r="O36" i="32"/>
  <c r="O32" i="32"/>
  <c r="O28" i="32"/>
  <c r="O22" i="32"/>
  <c r="O16" i="32"/>
  <c r="O14" i="32"/>
  <c r="O12" i="32"/>
  <c r="O8" i="32"/>
  <c r="P46" i="32"/>
  <c r="P36" i="32"/>
  <c r="P18" i="32"/>
  <c r="P16" i="32"/>
  <c r="P14" i="32"/>
  <c r="P10" i="32"/>
  <c r="P8" i="32"/>
  <c r="N18" i="32"/>
  <c r="N16" i="32"/>
  <c r="N12" i="32"/>
  <c r="N10" i="32"/>
  <c r="N48" i="32"/>
  <c r="O6" i="32"/>
  <c r="O43" i="32"/>
  <c r="O17" i="32"/>
  <c r="O15" i="32"/>
  <c r="O13" i="32"/>
  <c r="P47" i="32"/>
  <c r="P41" i="32"/>
  <c r="P35" i="32"/>
  <c r="P21" i="32"/>
  <c r="P17" i="32"/>
  <c r="P15" i="32"/>
  <c r="P13" i="32"/>
  <c r="P9" i="32"/>
  <c r="P7" i="32"/>
  <c r="N47" i="32"/>
  <c r="N45" i="32"/>
  <c r="N41" i="32"/>
  <c r="N37" i="32"/>
  <c r="N31" i="32"/>
  <c r="N29" i="32"/>
  <c r="N25" i="32"/>
  <c r="N21" i="32"/>
  <c r="N19" i="32"/>
  <c r="N15" i="32"/>
  <c r="N13" i="32"/>
  <c r="N9" i="32"/>
  <c r="B1" i="34"/>
  <c r="N6" i="32" l="1"/>
  <c r="F2" i="32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" i="3"/>
  <c r="Z47" i="33"/>
  <c r="Z46" i="33"/>
  <c r="Z45" i="33"/>
  <c r="Z44" i="33"/>
  <c r="Z43" i="33"/>
  <c r="Z42" i="33"/>
  <c r="Z41" i="33"/>
  <c r="Z40" i="33"/>
  <c r="Z39" i="33"/>
  <c r="Z38" i="33"/>
  <c r="Z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Z8" i="33"/>
  <c r="Z7" i="33"/>
  <c r="Z6" i="33"/>
  <c r="F11" i="33"/>
  <c r="J38" i="33" l="1"/>
  <c r="J34" i="33"/>
  <c r="L26" i="33"/>
  <c r="D26" i="33"/>
  <c r="L22" i="33"/>
  <c r="D22" i="33"/>
  <c r="J30" i="33"/>
  <c r="J18" i="33"/>
  <c r="B38" i="33"/>
  <c r="H34" i="33"/>
  <c r="J26" i="33"/>
  <c r="H38" i="33"/>
  <c r="J22" i="33"/>
  <c r="B34" i="33"/>
  <c r="H30" i="33"/>
  <c r="H18" i="33"/>
  <c r="B30" i="33"/>
  <c r="B26" i="33"/>
  <c r="F18" i="33"/>
  <c r="B22" i="33"/>
  <c r="F38" i="33"/>
  <c r="F34" i="33"/>
  <c r="H26" i="33"/>
  <c r="H22" i="33"/>
  <c r="F30" i="33"/>
  <c r="L38" i="33"/>
  <c r="D38" i="33"/>
  <c r="L34" i="33"/>
  <c r="D34" i="33"/>
  <c r="F26" i="33"/>
  <c r="F22" i="33"/>
  <c r="B18" i="33"/>
  <c r="L30" i="33"/>
  <c r="D30" i="33"/>
  <c r="L18" i="33"/>
  <c r="D18" i="33"/>
  <c r="H14" i="33"/>
  <c r="F14" i="33"/>
  <c r="J14" i="33"/>
  <c r="D14" i="33"/>
  <c r="N13" i="33"/>
  <c r="J11" i="33" s="1"/>
  <c r="Q48" i="32"/>
  <c r="Q47" i="32"/>
  <c r="Q46" i="32"/>
  <c r="Q45" i="32"/>
  <c r="Q44" i="32"/>
  <c r="Q43" i="32"/>
  <c r="Q42" i="32"/>
  <c r="Q41" i="32"/>
  <c r="Q40" i="32"/>
  <c r="Q39" i="32"/>
  <c r="Q38" i="32"/>
  <c r="Q37" i="32"/>
  <c r="Q36" i="32"/>
  <c r="Q35" i="32"/>
  <c r="Q34" i="32"/>
  <c r="Q33" i="32"/>
  <c r="Q32" i="32"/>
  <c r="Q31" i="32"/>
  <c r="Q30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R2" i="32"/>
  <c r="J2" i="32" s="1"/>
  <c r="J31" i="33" l="1"/>
  <c r="J29" i="33"/>
  <c r="H21" i="33"/>
  <c r="H23" i="33"/>
  <c r="H31" i="33"/>
  <c r="H29" i="33"/>
  <c r="F13" i="33"/>
  <c r="F15" i="33"/>
  <c r="F27" i="33"/>
  <c r="F25" i="33"/>
  <c r="F33" i="33"/>
  <c r="F35" i="33"/>
  <c r="B35" i="33"/>
  <c r="B33" i="33"/>
  <c r="D23" i="33"/>
  <c r="D21" i="33"/>
  <c r="J19" i="33"/>
  <c r="J17" i="33"/>
  <c r="H13" i="33"/>
  <c r="H15" i="33"/>
  <c r="D35" i="33"/>
  <c r="D33" i="33"/>
  <c r="F39" i="33"/>
  <c r="F37" i="33"/>
  <c r="J23" i="33"/>
  <c r="J21" i="33"/>
  <c r="L21" i="33"/>
  <c r="L23" i="33"/>
  <c r="D13" i="33"/>
  <c r="D15" i="33"/>
  <c r="H27" i="33"/>
  <c r="H25" i="33"/>
  <c r="D19" i="33"/>
  <c r="D17" i="33"/>
  <c r="L33" i="33"/>
  <c r="L35" i="33"/>
  <c r="B23" i="33"/>
  <c r="B21" i="33"/>
  <c r="H37" i="33"/>
  <c r="H39" i="33"/>
  <c r="D25" i="33"/>
  <c r="D27" i="33"/>
  <c r="F23" i="33"/>
  <c r="F21" i="33"/>
  <c r="L19" i="33"/>
  <c r="L17" i="33"/>
  <c r="D39" i="33"/>
  <c r="D37" i="33"/>
  <c r="F17" i="33"/>
  <c r="F19" i="33"/>
  <c r="J27" i="33"/>
  <c r="J25" i="33"/>
  <c r="L25" i="33"/>
  <c r="L27" i="33"/>
  <c r="H19" i="33"/>
  <c r="H17" i="33"/>
  <c r="D31" i="33"/>
  <c r="D29" i="33"/>
  <c r="L39" i="33"/>
  <c r="L37" i="33"/>
  <c r="B25" i="33"/>
  <c r="B27" i="33"/>
  <c r="H33" i="33"/>
  <c r="H35" i="33"/>
  <c r="J33" i="33"/>
  <c r="J35" i="33"/>
  <c r="J15" i="33"/>
  <c r="J13" i="33"/>
  <c r="L31" i="33"/>
  <c r="L29" i="33"/>
  <c r="F31" i="33"/>
  <c r="F29" i="33"/>
  <c r="B31" i="33"/>
  <c r="B29" i="33"/>
  <c r="B39" i="33"/>
  <c r="B37" i="33"/>
  <c r="J39" i="33"/>
  <c r="J37" i="33"/>
  <c r="B25" i="32"/>
  <c r="L25" i="32"/>
  <c r="S16" i="31"/>
  <c r="M16" i="31"/>
  <c r="K16" i="31"/>
  <c r="I16" i="31"/>
  <c r="W15" i="31"/>
  <c r="S15" i="31"/>
  <c r="W14" i="31"/>
  <c r="S14" i="31"/>
  <c r="W13" i="31"/>
  <c r="S13" i="31"/>
  <c r="S12" i="31"/>
  <c r="S11" i="31"/>
  <c r="S10" i="31"/>
  <c r="S9" i="31"/>
  <c r="S8" i="31"/>
  <c r="S7" i="31"/>
  <c r="S6" i="31"/>
  <c r="S5" i="31"/>
  <c r="S4" i="31"/>
  <c r="H1" i="31"/>
  <c r="Q16" i="31"/>
  <c r="O16" i="31"/>
  <c r="Q9" i="31"/>
  <c r="O9" i="31"/>
  <c r="Q4" i="31"/>
  <c r="O4" i="31"/>
  <c r="G1" i="8"/>
  <c r="A16" i="26"/>
  <c r="A114" i="26" s="1"/>
  <c r="A212" i="26" s="1"/>
  <c r="A17" i="26"/>
  <c r="A115" i="26" s="1"/>
  <c r="A213" i="26" s="1"/>
  <c r="A18" i="26"/>
  <c r="A116" i="26" s="1"/>
  <c r="A214" i="26" s="1"/>
  <c r="A19" i="26"/>
  <c r="A117" i="26" s="1"/>
  <c r="A215" i="26" s="1"/>
  <c r="A20" i="26"/>
  <c r="A118" i="26" s="1"/>
  <c r="A216" i="26" s="1"/>
  <c r="A21" i="26"/>
  <c r="A119" i="26" s="1"/>
  <c r="A217" i="26" s="1"/>
  <c r="A22" i="26"/>
  <c r="A120" i="26" s="1"/>
  <c r="A218" i="26" s="1"/>
  <c r="A23" i="26"/>
  <c r="A121" i="26" s="1"/>
  <c r="A219" i="26" s="1"/>
  <c r="A24" i="26"/>
  <c r="A122" i="26" s="1"/>
  <c r="A220" i="26" s="1"/>
  <c r="A25" i="26"/>
  <c r="A39" i="26" s="1"/>
  <c r="A26" i="26"/>
  <c r="A124" i="26" s="1"/>
  <c r="A222" i="26" s="1"/>
  <c r="A27" i="26"/>
  <c r="A41" i="26" s="1"/>
  <c r="A28" i="26"/>
  <c r="A42" i="26" s="1"/>
  <c r="A56" i="26" s="1"/>
  <c r="A70" i="26" s="1"/>
  <c r="A84" i="26" s="1"/>
  <c r="A29" i="26"/>
  <c r="A43" i="26" s="1"/>
  <c r="A57" i="26" s="1"/>
  <c r="A71" i="26" s="1"/>
  <c r="A85" i="26" s="1"/>
  <c r="A31" i="26"/>
  <c r="A129" i="26" s="1"/>
  <c r="A227" i="26" s="1"/>
  <c r="A34" i="26"/>
  <c r="A48" i="26" s="1"/>
  <c r="A146" i="26" s="1"/>
  <c r="A244" i="26" s="1"/>
  <c r="A100" i="26"/>
  <c r="A198" i="26" s="1"/>
  <c r="A101" i="26"/>
  <c r="A199" i="26" s="1"/>
  <c r="A102" i="26"/>
  <c r="A200" i="26" s="1"/>
  <c r="A103" i="26"/>
  <c r="A201" i="26" s="1"/>
  <c r="A104" i="26"/>
  <c r="A202" i="26" s="1"/>
  <c r="A105" i="26"/>
  <c r="A203" i="26" s="1"/>
  <c r="A106" i="26"/>
  <c r="A204" i="26" s="1"/>
  <c r="A107" i="26"/>
  <c r="A205" i="26" s="1"/>
  <c r="A108" i="26"/>
  <c r="A206" i="26" s="1"/>
  <c r="A109" i="26"/>
  <c r="A207" i="26" s="1"/>
  <c r="A110" i="26"/>
  <c r="A208" i="26" s="1"/>
  <c r="A111" i="26"/>
  <c r="A209" i="26" s="1"/>
  <c r="M15" i="31"/>
  <c r="K12" i="31"/>
  <c r="I14" i="31"/>
  <c r="I13" i="31"/>
  <c r="M14" i="31"/>
  <c r="M12" i="31"/>
  <c r="K13" i="31"/>
  <c r="K15" i="31"/>
  <c r="M13" i="31"/>
  <c r="K14" i="31"/>
  <c r="I12" i="31"/>
  <c r="I15" i="31"/>
  <c r="H14" i="8" l="1"/>
  <c r="J12" i="8"/>
  <c r="G11" i="8"/>
  <c r="I9" i="8"/>
  <c r="K7" i="8"/>
  <c r="H6" i="8"/>
  <c r="J4" i="8"/>
  <c r="G3" i="8"/>
  <c r="F7" i="8"/>
  <c r="G6" i="8"/>
  <c r="F14" i="8"/>
  <c r="K13" i="8"/>
  <c r="J10" i="8"/>
  <c r="G9" i="8"/>
  <c r="K5" i="8"/>
  <c r="H4" i="8"/>
  <c r="F5" i="8"/>
  <c r="H13" i="8"/>
  <c r="I8" i="8"/>
  <c r="J3" i="8"/>
  <c r="J14" i="8"/>
  <c r="I11" i="8"/>
  <c r="H8" i="8"/>
  <c r="G5" i="8"/>
  <c r="F9" i="8"/>
  <c r="K12" i="8"/>
  <c r="G8" i="8"/>
  <c r="K4" i="8"/>
  <c r="F8" i="8"/>
  <c r="G14" i="8"/>
  <c r="I12" i="8"/>
  <c r="K10" i="8"/>
  <c r="H9" i="8"/>
  <c r="J7" i="8"/>
  <c r="I4" i="8"/>
  <c r="F6" i="8"/>
  <c r="H12" i="8"/>
  <c r="I7" i="8"/>
  <c r="F13" i="8"/>
  <c r="K14" i="8"/>
  <c r="K6" i="8"/>
  <c r="F10" i="8"/>
  <c r="G13" i="8"/>
  <c r="K9" i="8"/>
  <c r="J6" i="8"/>
  <c r="I3" i="8"/>
  <c r="I14" i="8"/>
  <c r="H11" i="8"/>
  <c r="J9" i="8"/>
  <c r="I6" i="8"/>
  <c r="H3" i="8"/>
  <c r="J13" i="8"/>
  <c r="G12" i="8"/>
  <c r="I10" i="8"/>
  <c r="K8" i="8"/>
  <c r="H7" i="8"/>
  <c r="J5" i="8"/>
  <c r="G4" i="8"/>
  <c r="F12" i="8"/>
  <c r="F4" i="8"/>
  <c r="I13" i="8"/>
  <c r="K11" i="8"/>
  <c r="H10" i="8"/>
  <c r="J8" i="8"/>
  <c r="G7" i="8"/>
  <c r="I5" i="8"/>
  <c r="K3" i="8"/>
  <c r="F11" i="8"/>
  <c r="F3" i="8"/>
  <c r="J11" i="8"/>
  <c r="G10" i="8"/>
  <c r="H5" i="8"/>
  <c r="A35" i="26"/>
  <c r="A133" i="26" s="1"/>
  <c r="A231" i="26" s="1"/>
  <c r="A45" i="26"/>
  <c r="A143" i="26" s="1"/>
  <c r="A241" i="26" s="1"/>
  <c r="A125" i="26"/>
  <c r="A223" i="26" s="1"/>
  <c r="D4" i="34"/>
  <c r="D3" i="34"/>
  <c r="B4" i="34"/>
  <c r="B3" i="34"/>
  <c r="A123" i="26"/>
  <c r="A221" i="26" s="1"/>
  <c r="A40" i="26"/>
  <c r="A138" i="26" s="1"/>
  <c r="A236" i="26" s="1"/>
  <c r="A53" i="26"/>
  <c r="A137" i="26"/>
  <c r="A235" i="26" s="1"/>
  <c r="A139" i="26"/>
  <c r="A237" i="26" s="1"/>
  <c r="A55" i="26"/>
  <c r="A33" i="26"/>
  <c r="A49" i="26"/>
  <c r="A32" i="26"/>
  <c r="A130" i="26" s="1"/>
  <c r="A228" i="26" s="1"/>
  <c r="A62" i="26"/>
  <c r="A160" i="26" s="1"/>
  <c r="A258" i="26" s="1"/>
  <c r="A59" i="26"/>
  <c r="A37" i="26"/>
  <c r="B7" i="32"/>
  <c r="F10" i="32"/>
  <c r="J13" i="32"/>
  <c r="B19" i="32"/>
  <c r="F22" i="32"/>
  <c r="J25" i="32"/>
  <c r="J7" i="32"/>
  <c r="B13" i="32"/>
  <c r="F16" i="32"/>
  <c r="J19" i="32"/>
  <c r="D7" i="32"/>
  <c r="H10" i="32"/>
  <c r="D13" i="32"/>
  <c r="L13" i="32"/>
  <c r="H16" i="32"/>
  <c r="D19" i="32"/>
  <c r="L19" i="32"/>
  <c r="H22" i="32"/>
  <c r="D25" i="32"/>
  <c r="F25" i="32"/>
  <c r="B22" i="32"/>
  <c r="J16" i="32"/>
  <c r="F13" i="32"/>
  <c r="B10" i="32"/>
  <c r="H7" i="32"/>
  <c r="D10" i="32"/>
  <c r="L10" i="32"/>
  <c r="H13" i="32"/>
  <c r="D16" i="32"/>
  <c r="L16" i="32"/>
  <c r="H19" i="32"/>
  <c r="D22" i="32"/>
  <c r="L22" i="32"/>
  <c r="H25" i="32"/>
  <c r="J22" i="32"/>
  <c r="F19" i="32"/>
  <c r="B16" i="32"/>
  <c r="J10" i="32"/>
  <c r="F7" i="32"/>
  <c r="L7" i="32"/>
  <c r="B2" i="34"/>
  <c r="V6" i="33"/>
  <c r="A132" i="26"/>
  <c r="A230" i="26" s="1"/>
  <c r="A38" i="26"/>
  <c r="A36" i="26"/>
  <c r="A30" i="26"/>
  <c r="D5" i="34" l="1"/>
  <c r="A54" i="26"/>
  <c r="A76" i="26"/>
  <c r="A174" i="26" s="1"/>
  <c r="A272" i="26" s="1"/>
  <c r="A147" i="26"/>
  <c r="A245" i="26" s="1"/>
  <c r="A63" i="26"/>
  <c r="A153" i="26"/>
  <c r="A251" i="26" s="1"/>
  <c r="A69" i="26"/>
  <c r="A46" i="26"/>
  <c r="A60" i="26" s="1"/>
  <c r="A131" i="26"/>
  <c r="A229" i="26" s="1"/>
  <c r="A47" i="26"/>
  <c r="A151" i="26"/>
  <c r="A249" i="26" s="1"/>
  <c r="A67" i="26"/>
  <c r="X6" i="33"/>
  <c r="C2" i="34"/>
  <c r="Y6" i="33"/>
  <c r="D2" i="34"/>
  <c r="X7" i="33"/>
  <c r="C3" i="34"/>
  <c r="X8" i="33"/>
  <c r="C4" i="34"/>
  <c r="W6" i="33"/>
  <c r="I4" i="31"/>
  <c r="A157" i="26"/>
  <c r="A255" i="26" s="1"/>
  <c r="A73" i="26"/>
  <c r="A135" i="26"/>
  <c r="A233" i="26" s="1"/>
  <c r="A51" i="26"/>
  <c r="AA6" i="33"/>
  <c r="Y8" i="33"/>
  <c r="W8" i="33"/>
  <c r="AA8" i="33"/>
  <c r="I6" i="31"/>
  <c r="V8" i="33"/>
  <c r="I5" i="31"/>
  <c r="V7" i="33"/>
  <c r="AA7" i="33"/>
  <c r="Y7" i="33"/>
  <c r="W7" i="33"/>
  <c r="A128" i="26"/>
  <c r="A226" i="26" s="1"/>
  <c r="A44" i="26"/>
  <c r="A136" i="26"/>
  <c r="A234" i="26" s="1"/>
  <c r="A52" i="26"/>
  <c r="A152" i="26"/>
  <c r="A250" i="26" s="1"/>
  <c r="A68" i="26"/>
  <c r="A90" i="26"/>
  <c r="A188" i="26" s="1"/>
  <c r="A286" i="26" s="1"/>
  <c r="A134" i="26"/>
  <c r="A232" i="26" s="1"/>
  <c r="A50" i="26"/>
  <c r="A144" i="26" l="1"/>
  <c r="A242" i="26" s="1"/>
  <c r="D6" i="34"/>
  <c r="A167" i="26"/>
  <c r="A265" i="26" s="1"/>
  <c r="A83" i="26"/>
  <c r="A145" i="26"/>
  <c r="A243" i="26" s="1"/>
  <c r="A61" i="26"/>
  <c r="A161" i="26"/>
  <c r="A259" i="26" s="1"/>
  <c r="A77" i="26"/>
  <c r="A165" i="26"/>
  <c r="A263" i="26" s="1"/>
  <c r="A81" i="26"/>
  <c r="B5" i="34"/>
  <c r="X9" i="33"/>
  <c r="C5" i="34"/>
  <c r="A65" i="26"/>
  <c r="A149" i="26"/>
  <c r="A247" i="26" s="1"/>
  <c r="A171" i="26"/>
  <c r="A269" i="26" s="1"/>
  <c r="A87" i="26"/>
  <c r="A185" i="26" s="1"/>
  <c r="A283" i="26" s="1"/>
  <c r="AA9" i="33"/>
  <c r="Y9" i="33"/>
  <c r="W9" i="33"/>
  <c r="I7" i="31"/>
  <c r="V9" i="33"/>
  <c r="A158" i="26"/>
  <c r="A256" i="26" s="1"/>
  <c r="A74" i="26"/>
  <c r="A148" i="26"/>
  <c r="A246" i="26" s="1"/>
  <c r="A64" i="26"/>
  <c r="A166" i="26"/>
  <c r="A264" i="26" s="1"/>
  <c r="A82" i="26"/>
  <c r="A150" i="26"/>
  <c r="A248" i="26" s="1"/>
  <c r="A66" i="26"/>
  <c r="A142" i="26"/>
  <c r="A240" i="26" s="1"/>
  <c r="A58" i="26"/>
  <c r="A156" i="26" s="1"/>
  <c r="B6" i="34" l="1"/>
  <c r="D7" i="34"/>
  <c r="A179" i="26"/>
  <c r="A277" i="26" s="1"/>
  <c r="A95" i="26"/>
  <c r="A193" i="26" s="1"/>
  <c r="A291" i="26" s="1"/>
  <c r="A159" i="26"/>
  <c r="A257" i="26" s="1"/>
  <c r="A75" i="26"/>
  <c r="A175" i="26"/>
  <c r="A273" i="26" s="1"/>
  <c r="A91" i="26"/>
  <c r="A189" i="26" s="1"/>
  <c r="A287" i="26" s="1"/>
  <c r="A181" i="26"/>
  <c r="A279" i="26" s="1"/>
  <c r="A97" i="26"/>
  <c r="A195" i="26" s="1"/>
  <c r="A293" i="26" s="1"/>
  <c r="X10" i="33"/>
  <c r="C6" i="34"/>
  <c r="A163" i="26"/>
  <c r="A261" i="26" s="1"/>
  <c r="A79" i="26"/>
  <c r="Y10" i="33"/>
  <c r="W10" i="33"/>
  <c r="AA10" i="33"/>
  <c r="U4" i="31"/>
  <c r="V10" i="33"/>
  <c r="A254" i="26"/>
  <c r="A72" i="26"/>
  <c r="A164" i="26"/>
  <c r="A262" i="26" s="1"/>
  <c r="A80" i="26"/>
  <c r="A180" i="26"/>
  <c r="A278" i="26" s="1"/>
  <c r="A96" i="26"/>
  <c r="A194" i="26" s="1"/>
  <c r="A292" i="26" s="1"/>
  <c r="A162" i="26"/>
  <c r="A260" i="26" s="1"/>
  <c r="A78" i="26"/>
  <c r="A172" i="26"/>
  <c r="A270" i="26" s="1"/>
  <c r="A88" i="26"/>
  <c r="A186" i="26" s="1"/>
  <c r="A284" i="26" s="1"/>
  <c r="B7" i="34" l="1"/>
  <c r="D8" i="34"/>
  <c r="A173" i="26"/>
  <c r="A271" i="26" s="1"/>
  <c r="A89" i="26"/>
  <c r="A187" i="26" s="1"/>
  <c r="A285" i="26" s="1"/>
  <c r="X11" i="33"/>
  <c r="C7" i="34"/>
  <c r="A177" i="26"/>
  <c r="A275" i="26" s="1"/>
  <c r="A93" i="26"/>
  <c r="A191" i="26" s="1"/>
  <c r="A289" i="26" s="1"/>
  <c r="Y11" i="33"/>
  <c r="W11" i="33"/>
  <c r="AA11" i="33"/>
  <c r="I9" i="31"/>
  <c r="V11" i="33"/>
  <c r="A176" i="26"/>
  <c r="A274" i="26" s="1"/>
  <c r="A92" i="26"/>
  <c r="A190" i="26" s="1"/>
  <c r="A288" i="26" s="1"/>
  <c r="A178" i="26"/>
  <c r="A276" i="26" s="1"/>
  <c r="A94" i="26"/>
  <c r="A192" i="26" s="1"/>
  <c r="A290" i="26" s="1"/>
  <c r="A170" i="26"/>
  <c r="A268" i="26" s="1"/>
  <c r="A86" i="26"/>
  <c r="A184" i="26" s="1"/>
  <c r="A282" i="26" s="1"/>
  <c r="B8" i="34" l="1"/>
  <c r="D9" i="34"/>
  <c r="X12" i="33"/>
  <c r="C8" i="34"/>
  <c r="AA12" i="33"/>
  <c r="Y12" i="33"/>
  <c r="W12" i="33"/>
  <c r="I10" i="31"/>
  <c r="V12" i="33"/>
  <c r="B9" i="34" l="1"/>
  <c r="D10" i="34"/>
  <c r="X13" i="33"/>
  <c r="C9" i="34"/>
  <c r="I11" i="31"/>
  <c r="V13" i="33"/>
  <c r="Y13" i="33"/>
  <c r="W13" i="33"/>
  <c r="AA13" i="33"/>
  <c r="B10" i="34" l="1"/>
  <c r="D11" i="34"/>
  <c r="X14" i="33"/>
  <c r="C10" i="34"/>
  <c r="Y14" i="33"/>
  <c r="W14" i="33"/>
  <c r="AA14" i="33"/>
  <c r="K4" i="31"/>
  <c r="V14" i="33"/>
  <c r="B11" i="34" l="1"/>
  <c r="B12" i="34"/>
  <c r="D12" i="34"/>
  <c r="X15" i="33"/>
  <c r="C11" i="34"/>
  <c r="K5" i="31"/>
  <c r="V15" i="33"/>
  <c r="AA15" i="33"/>
  <c r="Y15" i="33"/>
  <c r="W15" i="33"/>
  <c r="D13" i="34" l="1"/>
  <c r="X16" i="33"/>
  <c r="C12" i="34"/>
  <c r="Y16" i="33"/>
  <c r="W16" i="33"/>
  <c r="AA16" i="33"/>
  <c r="K6" i="31"/>
  <c r="V16" i="33"/>
  <c r="B13" i="34" l="1"/>
  <c r="D14" i="34"/>
  <c r="B14" i="34"/>
  <c r="X17" i="33"/>
  <c r="C13" i="34"/>
  <c r="U5" i="31"/>
  <c r="V17" i="33"/>
  <c r="AA17" i="33"/>
  <c r="W17" i="33"/>
  <c r="Y17" i="33"/>
  <c r="D15" i="34" l="1"/>
  <c r="X18" i="33"/>
  <c r="C14" i="34"/>
  <c r="K8" i="31"/>
  <c r="V18" i="33"/>
  <c r="Y18" i="33"/>
  <c r="W18" i="33"/>
  <c r="AA18" i="33"/>
  <c r="B15" i="34" l="1"/>
  <c r="B16" i="34"/>
  <c r="D16" i="34"/>
  <c r="X19" i="33"/>
  <c r="C15" i="34"/>
  <c r="AA19" i="33"/>
  <c r="Y19" i="33"/>
  <c r="W19" i="33"/>
  <c r="K9" i="31"/>
  <c r="V19" i="33"/>
  <c r="D17" i="34" l="1"/>
  <c r="X20" i="33"/>
  <c r="C16" i="34"/>
  <c r="Y20" i="33"/>
  <c r="W20" i="33"/>
  <c r="AA20" i="33"/>
  <c r="K10" i="31"/>
  <c r="V20" i="33"/>
  <c r="B17" i="34" l="1"/>
  <c r="D18" i="34"/>
  <c r="B18" i="34"/>
  <c r="X21" i="33"/>
  <c r="C17" i="34"/>
  <c r="AA21" i="33"/>
  <c r="W21" i="33"/>
  <c r="Y21" i="33"/>
  <c r="K11" i="31"/>
  <c r="V21" i="33"/>
  <c r="D19" i="34" l="1"/>
  <c r="B19" i="34"/>
  <c r="X22" i="33"/>
  <c r="C18" i="34"/>
  <c r="Y22" i="33"/>
  <c r="W22" i="33"/>
  <c r="AA22" i="33"/>
  <c r="U6" i="31"/>
  <c r="V22" i="33"/>
  <c r="D20" i="34" l="1"/>
  <c r="B20" i="34"/>
  <c r="X23" i="33"/>
  <c r="C19" i="34"/>
  <c r="M5" i="31"/>
  <c r="V23" i="33"/>
  <c r="AA23" i="33"/>
  <c r="Y23" i="33"/>
  <c r="W23" i="33"/>
  <c r="B21" i="34" l="1"/>
  <c r="D21" i="34"/>
  <c r="X24" i="33"/>
  <c r="C20" i="34"/>
  <c r="Y24" i="33"/>
  <c r="W24" i="33"/>
  <c r="AA24" i="33"/>
  <c r="M6" i="31"/>
  <c r="V24" i="33"/>
  <c r="D22" i="34" l="1"/>
  <c r="B22" i="34"/>
  <c r="X25" i="33"/>
  <c r="C21" i="34"/>
  <c r="AA25" i="33"/>
  <c r="W25" i="33"/>
  <c r="Y25" i="33"/>
  <c r="M7" i="31"/>
  <c r="V25" i="33"/>
  <c r="D23" i="34" l="1"/>
  <c r="B23" i="34"/>
  <c r="X26" i="33"/>
  <c r="C22" i="34"/>
  <c r="U7" i="31"/>
  <c r="V26" i="33"/>
  <c r="Y26" i="33"/>
  <c r="W26" i="33"/>
  <c r="AA26" i="33"/>
  <c r="D24" i="34" l="1"/>
  <c r="B24" i="34"/>
  <c r="X27" i="33"/>
  <c r="C23" i="34"/>
  <c r="AA27" i="33"/>
  <c r="Y27" i="33"/>
  <c r="W27" i="33"/>
  <c r="U8" i="31"/>
  <c r="V27" i="33"/>
  <c r="B25" i="34" l="1"/>
  <c r="D25" i="34"/>
  <c r="X28" i="33"/>
  <c r="C24" i="34"/>
  <c r="Y28" i="33"/>
  <c r="W28" i="33"/>
  <c r="AA28" i="33"/>
  <c r="U9" i="31"/>
  <c r="V28" i="33"/>
  <c r="D26" i="34" l="1"/>
  <c r="B26" i="34"/>
  <c r="X29" i="33"/>
  <c r="C25" i="34"/>
  <c r="U10" i="31"/>
  <c r="V29" i="33"/>
  <c r="AA29" i="33"/>
  <c r="W29" i="33"/>
  <c r="Y29" i="33"/>
  <c r="D27" i="34" l="1"/>
  <c r="B27" i="34"/>
  <c r="X30" i="33"/>
  <c r="C26" i="34"/>
  <c r="Y30" i="33"/>
  <c r="W30" i="33"/>
  <c r="AA30" i="33"/>
  <c r="I8" i="31"/>
  <c r="V30" i="33"/>
  <c r="D28" i="34" l="1"/>
  <c r="B28" i="34"/>
  <c r="X31" i="33"/>
  <c r="C27" i="34"/>
  <c r="K7" i="31"/>
  <c r="V31" i="33"/>
  <c r="AA31" i="33"/>
  <c r="Y31" i="33"/>
  <c r="W31" i="33"/>
  <c r="B29" i="34" l="1"/>
  <c r="D29" i="34"/>
  <c r="X32" i="33"/>
  <c r="C28" i="34"/>
  <c r="M4" i="31"/>
  <c r="V32" i="33"/>
  <c r="Y32" i="33"/>
  <c r="W32" i="33"/>
  <c r="AA32" i="33"/>
  <c r="D30" i="34" l="1"/>
  <c r="B30" i="34"/>
  <c r="X33" i="33"/>
  <c r="C29" i="34"/>
  <c r="AA33" i="33"/>
  <c r="W33" i="33"/>
  <c r="Y33" i="33"/>
  <c r="M8" i="31"/>
  <c r="V33" i="33"/>
  <c r="D31" i="34" l="1"/>
  <c r="B31" i="34"/>
  <c r="X34" i="33"/>
  <c r="C30" i="34"/>
  <c r="M9" i="31"/>
  <c r="V34" i="33"/>
  <c r="Y34" i="33"/>
  <c r="W34" i="33"/>
  <c r="AA34" i="33"/>
  <c r="B32" i="34" l="1"/>
  <c r="D32" i="34"/>
  <c r="X35" i="33"/>
  <c r="C31" i="34"/>
  <c r="AA35" i="33"/>
  <c r="Y35" i="33"/>
  <c r="W35" i="33"/>
  <c r="M10" i="31"/>
  <c r="V35" i="33"/>
  <c r="B33" i="34" l="1"/>
  <c r="D33" i="34"/>
  <c r="X36" i="33"/>
  <c r="C32" i="34"/>
  <c r="Y36" i="33"/>
  <c r="W36" i="33"/>
  <c r="AA36" i="33"/>
  <c r="M11" i="31"/>
  <c r="V36" i="33"/>
  <c r="B34" i="34" l="1"/>
  <c r="D34" i="34"/>
  <c r="X37" i="33"/>
  <c r="C33" i="34"/>
  <c r="AA37" i="33"/>
  <c r="W37" i="33"/>
  <c r="Y37" i="33"/>
  <c r="W6" i="31"/>
  <c r="V37" i="33"/>
  <c r="D35" i="34" l="1"/>
  <c r="B35" i="34"/>
  <c r="X38" i="33"/>
  <c r="C34" i="34"/>
  <c r="Y38" i="33"/>
  <c r="W38" i="33"/>
  <c r="AA38" i="33"/>
  <c r="W4" i="31"/>
  <c r="V38" i="33"/>
  <c r="B36" i="34" l="1"/>
  <c r="D36" i="34"/>
  <c r="X39" i="33"/>
  <c r="C35" i="34"/>
  <c r="AA39" i="33"/>
  <c r="Y39" i="33"/>
  <c r="W39" i="33"/>
  <c r="W5" i="31"/>
  <c r="V39" i="33"/>
  <c r="D37" i="34" l="1"/>
  <c r="B37" i="34"/>
  <c r="X40" i="33"/>
  <c r="C36" i="34"/>
  <c r="Y40" i="33"/>
  <c r="W40" i="33"/>
  <c r="AA40" i="33"/>
  <c r="U11" i="31"/>
  <c r="V40" i="33"/>
  <c r="D38" i="34" l="1"/>
  <c r="B38" i="34"/>
  <c r="X41" i="33"/>
  <c r="C37" i="34"/>
  <c r="W7" i="31"/>
  <c r="V41" i="33"/>
  <c r="AA41" i="33"/>
  <c r="W41" i="33"/>
  <c r="Y41" i="33"/>
  <c r="D39" i="34" l="1"/>
  <c r="B39" i="34"/>
  <c r="X42" i="33"/>
  <c r="C38" i="34"/>
  <c r="Y42" i="33"/>
  <c r="W42" i="33"/>
  <c r="AA42" i="33"/>
  <c r="W8" i="31"/>
  <c r="V42" i="33"/>
  <c r="B40" i="34" l="1"/>
  <c r="D40" i="34"/>
  <c r="X43" i="33"/>
  <c r="C39" i="34"/>
  <c r="AA43" i="33"/>
  <c r="Y43" i="33"/>
  <c r="W43" i="33"/>
  <c r="W9" i="31"/>
  <c r="V43" i="33"/>
  <c r="B41" i="34" l="1"/>
  <c r="D41" i="34"/>
  <c r="X44" i="33"/>
  <c r="C40" i="34"/>
  <c r="Y44" i="33"/>
  <c r="W44" i="33"/>
  <c r="AA44" i="33"/>
  <c r="W10" i="31"/>
  <c r="V44" i="33"/>
  <c r="X46" i="33" l="1"/>
  <c r="V46" i="33"/>
  <c r="X45" i="33"/>
  <c r="C41" i="34"/>
  <c r="V45" i="33"/>
  <c r="W11" i="31"/>
  <c r="AA45" i="33"/>
  <c r="W45" i="33"/>
  <c r="Y45" i="33"/>
  <c r="V47" i="33" l="1"/>
  <c r="X47" i="33"/>
  <c r="Y46" i="33"/>
  <c r="W46" i="33"/>
  <c r="AA46" i="33"/>
  <c r="AA47" i="33" l="1"/>
  <c r="Y47" i="33"/>
  <c r="W47" i="33"/>
  <c r="B6" i="32" l="1"/>
  <c r="B12" i="32"/>
  <c r="B15" i="32"/>
  <c r="B18" i="32"/>
  <c r="B9" i="32"/>
  <c r="D6" i="32"/>
  <c r="B21" i="32"/>
  <c r="J15" i="32"/>
  <c r="F12" i="32"/>
  <c r="J9" i="32"/>
  <c r="F21" i="32"/>
  <c r="F6" i="32"/>
  <c r="R26" i="32" s="1"/>
  <c r="H15" i="32"/>
  <c r="L15" i="32"/>
  <c r="D21" i="32"/>
  <c r="J18" i="32"/>
  <c r="J21" i="32"/>
  <c r="D9" i="32"/>
  <c r="H18" i="32"/>
  <c r="J6" i="32"/>
  <c r="L12" i="32"/>
  <c r="H9" i="32"/>
  <c r="D24" i="32"/>
  <c r="L24" i="32"/>
  <c r="H24" i="32"/>
  <c r="L6" i="32"/>
  <c r="J24" i="32"/>
  <c r="F15" i="32"/>
  <c r="D15" i="32"/>
  <c r="D18" i="32"/>
  <c r="L18" i="32"/>
  <c r="F9" i="32"/>
  <c r="J12" i="32"/>
  <c r="H21" i="32"/>
  <c r="B24" i="32"/>
  <c r="L9" i="32"/>
  <c r="F24" i="32"/>
  <c r="D12" i="32"/>
  <c r="F18" i="32"/>
  <c r="L21" i="32"/>
  <c r="H12" i="32"/>
  <c r="H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shimodate1</author>
  </authors>
  <commentList>
    <comment ref="J11" authorId="0" shapeId="0" xr:uid="{00000000-0006-0000-0100-000001000000}">
      <text>
        <r>
          <rPr>
            <sz val="18"/>
            <color indexed="81"/>
            <rFont val="ＭＳ Ｐゴシック"/>
            <family val="3"/>
            <charset val="128"/>
          </rPr>
          <t>今の月が自動入力されます。削除もできます。</t>
        </r>
      </text>
    </comment>
  </commentList>
</comments>
</file>

<file path=xl/sharedStrings.xml><?xml version="1.0" encoding="utf-8"?>
<sst xmlns="http://schemas.openxmlformats.org/spreadsheetml/2006/main" count="284" uniqueCount="100">
  <si>
    <t>性別</t>
  </si>
  <si>
    <t>月</t>
  </si>
  <si>
    <t>火</t>
  </si>
  <si>
    <t>水</t>
  </si>
  <si>
    <t>木</t>
  </si>
  <si>
    <t>金</t>
  </si>
  <si>
    <t>１</t>
  </si>
  <si>
    <t>２</t>
  </si>
  <si>
    <t>３</t>
  </si>
  <si>
    <t>４</t>
  </si>
  <si>
    <t>５</t>
  </si>
  <si>
    <t>６</t>
  </si>
  <si>
    <t>ふ　り　が　な</t>
    <phoneticPr fontId="3"/>
  </si>
  <si>
    <t>氏　　　名</t>
    <phoneticPr fontId="3"/>
  </si>
  <si>
    <t>性別</t>
    <phoneticPr fontId="3"/>
  </si>
  <si>
    <t>中学名</t>
    <phoneticPr fontId="3"/>
  </si>
  <si>
    <t>氏　　名</t>
    <phoneticPr fontId="3"/>
  </si>
  <si>
    <t>ふ　り　が　な</t>
    <phoneticPr fontId="3"/>
  </si>
  <si>
    <t>　副担任　升田　美智子（地歴）</t>
    <rPh sb="1" eb="2">
      <t>フク</t>
    </rPh>
    <rPh sb="2" eb="3">
      <t>タンニン</t>
    </rPh>
    <rPh sb="3" eb="4">
      <t>ニン</t>
    </rPh>
    <rPh sb="5" eb="7">
      <t>マスダ</t>
    </rPh>
    <rPh sb="8" eb="11">
      <t>ミチコ</t>
    </rPh>
    <rPh sb="12" eb="14">
      <t>チレキ</t>
    </rPh>
    <phoneticPr fontId="3"/>
  </si>
  <si>
    <t>　MIRAI　金子　満成　（数学）</t>
    <rPh sb="7" eb="9">
      <t>カネコ</t>
    </rPh>
    <rPh sb="10" eb="11">
      <t>ミツ</t>
    </rPh>
    <rPh sb="11" eb="12">
      <t>ナ</t>
    </rPh>
    <rPh sb="14" eb="16">
      <t>スウガク</t>
    </rPh>
    <phoneticPr fontId="3"/>
  </si>
  <si>
    <t>清掃班</t>
    <rPh sb="0" eb="2">
      <t>セイソウ</t>
    </rPh>
    <rPh sb="2" eb="3">
      <t>ハン</t>
    </rPh>
    <phoneticPr fontId="3"/>
  </si>
  <si>
    <t>クラス</t>
    <phoneticPr fontId="3"/>
  </si>
  <si>
    <t>生 徒 一 覧</t>
    <phoneticPr fontId="3"/>
  </si>
  <si>
    <t>組</t>
    <rPh sb="0" eb="1">
      <t>クミ</t>
    </rPh>
    <phoneticPr fontId="3"/>
  </si>
  <si>
    <t>組　クラス生徒一覧</t>
    <rPh sb="0" eb="1">
      <t>クミ</t>
    </rPh>
    <rPh sb="5" eb="7">
      <t>セイト</t>
    </rPh>
    <rPh sb="7" eb="9">
      <t>イチラン</t>
    </rPh>
    <phoneticPr fontId="3"/>
  </si>
  <si>
    <t>担任名簿</t>
    <rPh sb="0" eb="2">
      <t>タンニン</t>
    </rPh>
    <rPh sb="2" eb="4">
      <t>メイボ</t>
    </rPh>
    <phoneticPr fontId="3"/>
  </si>
  <si>
    <t>担任</t>
    <rPh sb="0" eb="2">
      <t>タンニン</t>
    </rPh>
    <phoneticPr fontId="3"/>
  </si>
  <si>
    <t>出席番号</t>
    <rPh sb="0" eb="2">
      <t>シュッセキ</t>
    </rPh>
    <rPh sb="2" eb="4">
      <t>バンゴウ</t>
    </rPh>
    <phoneticPr fontId="3"/>
  </si>
  <si>
    <t>月</t>
    <rPh sb="0" eb="1">
      <t>ゲツ</t>
    </rPh>
    <phoneticPr fontId="17"/>
  </si>
  <si>
    <t>火</t>
    <rPh sb="0" eb="1">
      <t>カ</t>
    </rPh>
    <phoneticPr fontId="17"/>
  </si>
  <si>
    <t>水</t>
    <rPh sb="0" eb="1">
      <t>スイ</t>
    </rPh>
    <phoneticPr fontId="17"/>
  </si>
  <si>
    <t>木</t>
    <rPh sb="0" eb="1">
      <t>モク</t>
    </rPh>
    <phoneticPr fontId="17"/>
  </si>
  <si>
    <t>金</t>
    <rPh sb="0" eb="1">
      <t>キン</t>
    </rPh>
    <phoneticPr fontId="17"/>
  </si>
  <si>
    <t>3の4</t>
  </si>
  <si>
    <t>3の5</t>
  </si>
  <si>
    <t>3の3</t>
  </si>
  <si>
    <t>3の1</t>
  </si>
  <si>
    <t>3の7</t>
  </si>
  <si>
    <t>3の2</t>
  </si>
  <si>
    <t>2の7</t>
  </si>
  <si>
    <t>2の1</t>
  </si>
  <si>
    <t>2の4</t>
  </si>
  <si>
    <t>2の5</t>
  </si>
  <si>
    <t>2の3</t>
  </si>
  <si>
    <t>2の6</t>
  </si>
  <si>
    <t>2の2</t>
  </si>
  <si>
    <t>3の6</t>
  </si>
  <si>
    <t>時間割</t>
    <rPh sb="0" eb="3">
      <t>ジカンワリ</t>
    </rPh>
    <phoneticPr fontId="3"/>
  </si>
  <si>
    <t>年</t>
    <rPh sb="0" eb="1">
      <t>ネン</t>
    </rPh>
    <phoneticPr fontId="3"/>
  </si>
  <si>
    <t>１９ 日（木）</t>
  </si>
  <si>
    <t>２０ 日（金）</t>
  </si>
  <si>
    <t>７月１７日（水）</t>
    <rPh sb="1" eb="2">
      <t>ガツ</t>
    </rPh>
    <rPh sb="6" eb="7">
      <t>スイ</t>
    </rPh>
    <phoneticPr fontId="2"/>
  </si>
  <si>
    <t>16:40 ～ 17:00</t>
    <phoneticPr fontId="2"/>
  </si>
  <si>
    <t>組</t>
    <rPh sb="0" eb="1">
      <t>クミ</t>
    </rPh>
    <phoneticPr fontId="2"/>
  </si>
  <si>
    <t>座席表</t>
    <phoneticPr fontId="14"/>
  </si>
  <si>
    <t>月</t>
    <rPh sb="0" eb="1">
      <t>ガツ</t>
    </rPh>
    <phoneticPr fontId="14"/>
  </si>
  <si>
    <t>↑のセルはいじらない</t>
    <phoneticPr fontId="14"/>
  </si>
  <si>
    <t>教卓</t>
    <rPh sb="0" eb="2">
      <t>キョウタク</t>
    </rPh>
    <phoneticPr fontId="14"/>
  </si>
  <si>
    <t>ＮからＱの列に，男女色判定用の項目アリ。</t>
    <rPh sb="5" eb="6">
      <t>レツ</t>
    </rPh>
    <rPh sb="8" eb="10">
      <t>ダンジョ</t>
    </rPh>
    <rPh sb="10" eb="11">
      <t>イロ</t>
    </rPh>
    <rPh sb="11" eb="14">
      <t>ハンテイヨウ</t>
    </rPh>
    <rPh sb="15" eb="17">
      <t>コウモク</t>
    </rPh>
    <phoneticPr fontId="14"/>
  </si>
  <si>
    <t>席配置設定</t>
    <rPh sb="0" eb="1">
      <t>セキ</t>
    </rPh>
    <rPh sb="1" eb="3">
      <t>ハイチ</t>
    </rPh>
    <rPh sb="3" eb="5">
      <t>セッテイ</t>
    </rPh>
    <phoneticPr fontId="2"/>
  </si>
  <si>
    <t>条件付き書式設定欄</t>
    <rPh sb="0" eb="3">
      <t>ジョウケンツ</t>
    </rPh>
    <rPh sb="4" eb="6">
      <t>ショシキ</t>
    </rPh>
    <rPh sb="6" eb="8">
      <t>セッテイ</t>
    </rPh>
    <rPh sb="8" eb="9">
      <t>ラン</t>
    </rPh>
    <phoneticPr fontId="2"/>
  </si>
  <si>
    <t>座席表</t>
    <phoneticPr fontId="14"/>
  </si>
  <si>
    <t>今月は・・・</t>
    <rPh sb="0" eb="2">
      <t>コンゲツ</t>
    </rPh>
    <phoneticPr fontId="2"/>
  </si>
  <si>
    <t>教　　卓</t>
  </si>
  <si>
    <t>1　　年</t>
    <rPh sb="3" eb="4">
      <t>ネン</t>
    </rPh>
    <phoneticPr fontId="2"/>
  </si>
  <si>
    <t>１　　年</t>
    <rPh sb="3" eb="4">
      <t>ネン</t>
    </rPh>
    <phoneticPr fontId="2"/>
  </si>
  <si>
    <t>住民票</t>
    <rPh sb="0" eb="3">
      <t>ジュウミンヒョウ</t>
    </rPh>
    <phoneticPr fontId="42"/>
  </si>
  <si>
    <t>生徒調査票</t>
    <rPh sb="0" eb="2">
      <t>セイト</t>
    </rPh>
    <rPh sb="2" eb="5">
      <t>チョウサヒョウ</t>
    </rPh>
    <phoneticPr fontId="42"/>
  </si>
  <si>
    <t>保険調査票</t>
    <rPh sb="0" eb="2">
      <t>ホケン</t>
    </rPh>
    <rPh sb="2" eb="5">
      <t>チョウサヒョウ</t>
    </rPh>
    <phoneticPr fontId="42"/>
  </si>
  <si>
    <t>土</t>
  </si>
  <si>
    <t>土</t>
    <rPh sb="0" eb="1">
      <t>ツチ</t>
    </rPh>
    <phoneticPr fontId="3"/>
  </si>
  <si>
    <t>:</t>
  </si>
  <si>
    <t>:</t>
    <phoneticPr fontId="14"/>
  </si>
  <si>
    <t>～</t>
  </si>
  <si>
    <t>～</t>
    <phoneticPr fontId="14"/>
  </si>
  <si>
    <t>：</t>
  </si>
  <si>
    <t>：</t>
    <phoneticPr fontId="14"/>
  </si>
  <si>
    <t>時間</t>
    <rPh sb="0" eb="2">
      <t>ジカン</t>
    </rPh>
    <phoneticPr fontId="14"/>
  </si>
  <si>
    <t>年</t>
    <rPh sb="0" eb="1">
      <t>ネン</t>
    </rPh>
    <phoneticPr fontId="14"/>
  </si>
  <si>
    <t>メモを書き込む欄です</t>
    <rPh sb="3" eb="4">
      <t>カ</t>
    </rPh>
    <rPh sb="5" eb="6">
      <t>コ</t>
    </rPh>
    <rPh sb="7" eb="8">
      <t>ラン</t>
    </rPh>
    <phoneticPr fontId="2"/>
  </si>
  <si>
    <t>　　　面談会場 ：</t>
    <rPh sb="3" eb="5">
      <t>メンダン</t>
    </rPh>
    <rPh sb="5" eb="7">
      <t>カイジョウ</t>
    </rPh>
    <phoneticPr fontId="2"/>
  </si>
  <si>
    <t>就学支援金関係</t>
    <rPh sb="0" eb="2">
      <t>シュウガク</t>
    </rPh>
    <rPh sb="2" eb="5">
      <t>シエンキン</t>
    </rPh>
    <rPh sb="5" eb="7">
      <t>カンケイ</t>
    </rPh>
    <phoneticPr fontId="14"/>
  </si>
  <si>
    <t>科目名</t>
    <rPh sb="0" eb="3">
      <t>カモクメイ</t>
    </rPh>
    <phoneticPr fontId="14"/>
  </si>
  <si>
    <t>教員名</t>
    <rPh sb="0" eb="2">
      <t>キョウイン</t>
    </rPh>
    <rPh sb="2" eb="3">
      <t>メイ</t>
    </rPh>
    <phoneticPr fontId="14"/>
  </si>
  <si>
    <t>１の１</t>
    <phoneticPr fontId="14"/>
  </si>
  <si>
    <t>１の２</t>
    <phoneticPr fontId="14"/>
  </si>
  <si>
    <t>１の３</t>
    <phoneticPr fontId="14"/>
  </si>
  <si>
    <t>１の４</t>
    <phoneticPr fontId="14"/>
  </si>
  <si>
    <t>１の５</t>
    <phoneticPr fontId="14"/>
  </si>
  <si>
    <t>１の６</t>
    <phoneticPr fontId="14"/>
  </si>
  <si>
    <t>１の７</t>
    <phoneticPr fontId="14"/>
  </si>
  <si>
    <t>土</t>
    <phoneticPr fontId="14"/>
  </si>
  <si>
    <t>」</t>
    <phoneticPr fontId="14"/>
  </si>
  <si>
    <t>組　面談予定表</t>
    <rPh sb="0" eb="1">
      <t>クミ</t>
    </rPh>
    <phoneticPr fontId="2"/>
  </si>
  <si>
    <t>　入学式当日の
回収物</t>
    <rPh sb="1" eb="4">
      <t>ニュウガクシキ</t>
    </rPh>
    <rPh sb="4" eb="6">
      <t>トウジツ</t>
    </rPh>
    <rPh sb="8" eb="11">
      <t>カイシュウブツ</t>
    </rPh>
    <phoneticPr fontId="42"/>
  </si>
  <si>
    <t>ID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</si>
  <si>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</si>
  <si>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</si>
  <si>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中学校名</t>
    <rPh sb="0" eb="3">
      <t>チュウガッコウ</t>
    </rPh>
    <rPh sb="3" eb="4">
      <t>メイ</t>
    </rPh>
    <phoneticPr fontId="3"/>
  </si>
  <si>
    <r>
      <rPr>
        <sz val="26"/>
        <color rgb="FFFF0000"/>
        <rFont val="ＭＳ 明朝"/>
        <family val="3"/>
        <charset val="128"/>
      </rPr>
      <t>新年度担任応援ツールの使用マニュアル</t>
    </r>
    <r>
      <rPr>
        <sz val="16"/>
        <color indexed="8"/>
        <rFont val="ＭＳ 明朝"/>
        <family val="1"/>
        <charset val="128"/>
      </rPr>
      <t xml:space="preserve">
</t>
    </r>
    <r>
      <rPr>
        <sz val="16"/>
        <color rgb="FF000000"/>
        <rFont val="ＭＳ 明朝"/>
        <family val="3"/>
        <charset val="128"/>
      </rPr>
      <t xml:space="preserve">
年度初めに教務部から得た情報を元に学年全体分の，クラス担任スターターセットを作成するエクセルファイルです。
そのため，学年全体の情報を最初に入力する必要があります。一度入力してしまえば，クラス番号を入力するだけで，
各クラスの情報が即座に反映される仕組みになっています。《①と②の作業です》
</t>
    </r>
    <r>
      <rPr>
        <b/>
        <sz val="16"/>
        <color rgb="FF000000"/>
        <rFont val="ＭＳ 明朝"/>
        <family val="3"/>
        <charset val="128"/>
      </rPr>
      <t>個人で１クラスのみに使用する場合には，①と②の作業は飛ばして③からお読みください。</t>
    </r>
    <r>
      <rPr>
        <sz val="16"/>
        <color rgb="FF000000"/>
        <rFont val="ＭＳ 明朝"/>
        <family val="3"/>
        <charset val="128"/>
      </rPr>
      <t xml:space="preserve">
①　「学年名表登録」タブより，扱う学年全体の生徒の情報および担任の氏名を入力してください。
     </t>
    </r>
    <r>
      <rPr>
        <sz val="16"/>
        <color rgb="FFFF0000"/>
        <rFont val="ＭＳ 明朝"/>
        <family val="1"/>
        <charset val="128"/>
      </rPr>
      <t>ID欄は自動で入力されますので何も入力しないでください。</t>
    </r>
    <r>
      <rPr>
        <sz val="16"/>
        <color rgb="FF000000"/>
        <rFont val="ＭＳ 明朝"/>
        <family val="3"/>
        <charset val="128"/>
      </rPr>
      <t xml:space="preserve">
②　「時間割登録」タブより，該当する欄にクラス時間割情報を入力してください。２つのセルで１時間分です。
　　上側のセルが科目名。下側のセルが担当教諭名です。
③　「クラス生徒一覧」タブの左上の赤いセルにクラス番号を入力してください。
　　「学年名表登録」タブに入力した情報から，クラス名表を作成します。
　　①を飛ばした場合には，エクセル関数を無視して各セルに情報を直接入力してください。
　　「クラス生徒一覧」タブの情報をもとに，それぞれ「座席表」「座席表（教卓上）」「時間割」「提出物」のタブに自動で
　　情報を反映します。それぞれご活用ください。
　　ただし②の飛ばしている場合には，時間割は作成されませんので，直接入力をしてご活用ください。
④　「面談日程」タブは，面談日程を作成する際に便利なシートです。赤いセルに出席番号を入力すると，氏名が自動で反映されます。</t>
    </r>
    <rPh sb="0" eb="3">
      <t>シンネンド</t>
    </rPh>
    <rPh sb="3" eb="5">
      <t>タンニン</t>
    </rPh>
    <rPh sb="5" eb="7">
      <t>オウエン</t>
    </rPh>
    <rPh sb="11" eb="13">
      <t>シヨウ</t>
    </rPh>
    <rPh sb="20" eb="22">
      <t>ネンド</t>
    </rPh>
    <rPh sb="22" eb="23">
      <t>ハジ</t>
    </rPh>
    <rPh sb="25" eb="27">
      <t>キョウム</t>
    </rPh>
    <rPh sb="27" eb="28">
      <t>ブ</t>
    </rPh>
    <rPh sb="30" eb="31">
      <t>エ</t>
    </rPh>
    <rPh sb="32" eb="34">
      <t>ジョウホウ</t>
    </rPh>
    <rPh sb="35" eb="36">
      <t>モト</t>
    </rPh>
    <rPh sb="37" eb="39">
      <t>ガクネン</t>
    </rPh>
    <rPh sb="39" eb="41">
      <t>ゼンタイ</t>
    </rPh>
    <rPh sb="41" eb="42">
      <t>ブン</t>
    </rPh>
    <rPh sb="47" eb="49">
      <t>タンニン</t>
    </rPh>
    <rPh sb="58" eb="60">
      <t>サクセイ</t>
    </rPh>
    <rPh sb="79" eb="81">
      <t>ガクネン</t>
    </rPh>
    <rPh sb="81" eb="83">
      <t>ゼンタイ</t>
    </rPh>
    <rPh sb="84" eb="86">
      <t>ジョウホウ</t>
    </rPh>
    <rPh sb="87" eb="89">
      <t>サイショ</t>
    </rPh>
    <rPh sb="90" eb="92">
      <t>ニュウリョク</t>
    </rPh>
    <rPh sb="94" eb="96">
      <t>ヒツヨウ</t>
    </rPh>
    <rPh sb="102" eb="104">
      <t>イチド</t>
    </rPh>
    <rPh sb="104" eb="106">
      <t>ニュウリョク</t>
    </rPh>
    <rPh sb="116" eb="118">
      <t>バンゴウ</t>
    </rPh>
    <rPh sb="119" eb="121">
      <t>ニュウリョク</t>
    </rPh>
    <rPh sb="128" eb="129">
      <t>カク</t>
    </rPh>
    <rPh sb="133" eb="135">
      <t>ジョウホウ</t>
    </rPh>
    <rPh sb="136" eb="138">
      <t>ソクザ</t>
    </rPh>
    <rPh sb="139" eb="141">
      <t>ハンエイ</t>
    </rPh>
    <rPh sb="144" eb="146">
      <t>シク</t>
    </rPh>
    <rPh sb="160" eb="162">
      <t>サギョウ</t>
    </rPh>
    <rPh sb="166" eb="168">
      <t>コジン</t>
    </rPh>
    <rPh sb="176" eb="178">
      <t>シヨウ</t>
    </rPh>
    <rPh sb="180" eb="182">
      <t>バアイ</t>
    </rPh>
    <rPh sb="189" eb="191">
      <t>サギョウ</t>
    </rPh>
    <rPh sb="192" eb="193">
      <t>ト</t>
    </rPh>
    <rPh sb="200" eb="201">
      <t>ヨ</t>
    </rPh>
    <rPh sb="212" eb="214">
      <t>ガクネン</t>
    </rPh>
    <rPh sb="214" eb="215">
      <t>メイ</t>
    </rPh>
    <rPh sb="215" eb="216">
      <t>ヒョウ</t>
    </rPh>
    <rPh sb="216" eb="218">
      <t>トウロク</t>
    </rPh>
    <rPh sb="224" eb="225">
      <t>アツカ</t>
    </rPh>
    <rPh sb="226" eb="228">
      <t>ガクネン</t>
    </rPh>
    <rPh sb="228" eb="230">
      <t>ゼンタイ</t>
    </rPh>
    <rPh sb="231" eb="233">
      <t>セイト</t>
    </rPh>
    <rPh sb="234" eb="236">
      <t>ジョウホウ</t>
    </rPh>
    <rPh sb="239" eb="241">
      <t>タンニン</t>
    </rPh>
    <rPh sb="242" eb="244">
      <t>シメイ</t>
    </rPh>
    <rPh sb="245" eb="247">
      <t>ニュウリョク</t>
    </rPh>
    <rPh sb="262" eb="263">
      <t>ラン</t>
    </rPh>
    <rPh sb="264" eb="266">
      <t>ジドウ</t>
    </rPh>
    <rPh sb="267" eb="269">
      <t>ニュウリョク</t>
    </rPh>
    <rPh sb="275" eb="276">
      <t>ナニ</t>
    </rPh>
    <rPh sb="277" eb="279">
      <t>ニュウリョク</t>
    </rPh>
    <rPh sb="293" eb="296">
      <t>ジカンワリ</t>
    </rPh>
    <rPh sb="296" eb="298">
      <t>トウロク</t>
    </rPh>
    <rPh sb="304" eb="306">
      <t>ガイトウ</t>
    </rPh>
    <rPh sb="308" eb="309">
      <t>ラン</t>
    </rPh>
    <rPh sb="313" eb="316">
      <t>ジカンワリ</t>
    </rPh>
    <rPh sb="316" eb="318">
      <t>ジョウホウ</t>
    </rPh>
    <rPh sb="319" eb="321">
      <t>ニュウリョク</t>
    </rPh>
    <rPh sb="335" eb="337">
      <t>ジカン</t>
    </rPh>
    <rPh sb="337" eb="338">
      <t>ブン</t>
    </rPh>
    <rPh sb="344" eb="345">
      <t>ウエ</t>
    </rPh>
    <rPh sb="345" eb="346">
      <t>ガワ</t>
    </rPh>
    <rPh sb="350" eb="352">
      <t>カモク</t>
    </rPh>
    <rPh sb="352" eb="353">
      <t>メイ</t>
    </rPh>
    <rPh sb="354" eb="356">
      <t>シタガワ</t>
    </rPh>
    <rPh sb="360" eb="362">
      <t>タントウ</t>
    </rPh>
    <rPh sb="362" eb="364">
      <t>キョウユ</t>
    </rPh>
    <rPh sb="364" eb="365">
      <t>メイ</t>
    </rPh>
    <rPh sb="376" eb="378">
      <t>セイト</t>
    </rPh>
    <rPh sb="378" eb="380">
      <t>イチラン</t>
    </rPh>
    <rPh sb="384" eb="386">
      <t>ヒダリウエ</t>
    </rPh>
    <rPh sb="387" eb="388">
      <t>アカ</t>
    </rPh>
    <rPh sb="395" eb="397">
      <t>バンゴウ</t>
    </rPh>
    <rPh sb="398" eb="400">
      <t>ニュウリョク</t>
    </rPh>
    <rPh sb="411" eb="413">
      <t>ガクネン</t>
    </rPh>
    <rPh sb="413" eb="414">
      <t>メイ</t>
    </rPh>
    <rPh sb="414" eb="415">
      <t>ヒョウ</t>
    </rPh>
    <rPh sb="415" eb="417">
      <t>トウロク</t>
    </rPh>
    <rPh sb="421" eb="423">
      <t>ニュウリョク</t>
    </rPh>
    <rPh sb="425" eb="427">
      <t>ジョウホウ</t>
    </rPh>
    <rPh sb="433" eb="434">
      <t>メイ</t>
    </rPh>
    <rPh sb="434" eb="435">
      <t>ヒョウ</t>
    </rPh>
    <rPh sb="436" eb="438">
      <t>サクセイ</t>
    </rPh>
    <rPh sb="447" eb="448">
      <t>ト</t>
    </rPh>
    <rPh sb="460" eb="462">
      <t>カンスウ</t>
    </rPh>
    <rPh sb="463" eb="465">
      <t>ムシ</t>
    </rPh>
    <rPh sb="467" eb="468">
      <t>カク</t>
    </rPh>
    <rPh sb="471" eb="473">
      <t>ジョウホウ</t>
    </rPh>
    <rPh sb="474" eb="476">
      <t>チョクセツ</t>
    </rPh>
    <rPh sb="476" eb="478">
      <t>ニュウリョク</t>
    </rPh>
    <rPh sb="493" eb="495">
      <t>セイト</t>
    </rPh>
    <rPh sb="495" eb="497">
      <t>イチラン</t>
    </rPh>
    <rPh sb="501" eb="503">
      <t>ジョウホウ</t>
    </rPh>
    <rPh sb="513" eb="516">
      <t>ザセキヒョウ</t>
    </rPh>
    <rPh sb="518" eb="521">
      <t>ザセキヒョウ</t>
    </rPh>
    <rPh sb="522" eb="524">
      <t>キョウタク</t>
    </rPh>
    <rPh sb="524" eb="525">
      <t>ウエ</t>
    </rPh>
    <rPh sb="528" eb="531">
      <t>ジカンワリ</t>
    </rPh>
    <rPh sb="533" eb="535">
      <t>テイシュツ</t>
    </rPh>
    <rPh sb="535" eb="536">
      <t>ブツ</t>
    </rPh>
    <rPh sb="541" eb="543">
      <t>ジドウ</t>
    </rPh>
    <rPh sb="547" eb="549">
      <t>ジョウホウ</t>
    </rPh>
    <rPh sb="550" eb="552">
      <t>ハンエイ</t>
    </rPh>
    <rPh sb="561" eb="563">
      <t>カツヨウ</t>
    </rPh>
    <rPh sb="576" eb="577">
      <t>ト</t>
    </rPh>
    <rPh sb="582" eb="584">
      <t>バアイ</t>
    </rPh>
    <rPh sb="587" eb="590">
      <t>ジカンワリ</t>
    </rPh>
    <rPh sb="591" eb="593">
      <t>サクセイ</t>
    </rPh>
    <rPh sb="601" eb="603">
      <t>チョクセツ</t>
    </rPh>
    <rPh sb="603" eb="605">
      <t>ニュウリョク</t>
    </rPh>
    <rPh sb="609" eb="611">
      <t>カツヨウ</t>
    </rPh>
    <rPh sb="621" eb="623">
      <t>メンダン</t>
    </rPh>
    <rPh sb="623" eb="625">
      <t>ニッテイ</t>
    </rPh>
    <rPh sb="630" eb="632">
      <t>メンダン</t>
    </rPh>
    <rPh sb="632" eb="634">
      <t>ニッテイ</t>
    </rPh>
    <rPh sb="635" eb="637">
      <t>サクセイ</t>
    </rPh>
    <rPh sb="639" eb="640">
      <t>サイ</t>
    </rPh>
    <rPh sb="641" eb="643">
      <t>ベンリ</t>
    </rPh>
    <rPh sb="650" eb="651">
      <t>アカ</t>
    </rPh>
    <rPh sb="655" eb="657">
      <t>シュッセキ</t>
    </rPh>
    <rPh sb="657" eb="659">
      <t>バンゴウ</t>
    </rPh>
    <rPh sb="660" eb="662">
      <t>ニュウリョク</t>
    </rPh>
    <rPh sb="666" eb="668">
      <t>シメイ</t>
    </rPh>
    <rPh sb="669" eb="671">
      <t>ジドウ</t>
    </rPh>
    <rPh sb="672" eb="674">
      <t>ハンエイ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</si>
</sst>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\ d&quot;日&quot;\ \(aaa\)"/>
    <numFmt numFmtId="177" formatCode="0_);[Red]\(0\)"/>
  </numFmts>
  <fonts count="58"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24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2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2"/>
      <name val="ヒラギノ丸ゴ Pro W4"/>
      <family val="3"/>
      <charset val="128"/>
    </font>
    <font>
      <sz val="6"/>
      <name val="Osaka"/>
      <family val="3"/>
      <charset val="128"/>
    </font>
    <font>
      <sz val="10"/>
      <name val="ヒラギノ丸ゴ Pro W4"/>
      <family val="3"/>
      <charset val="128"/>
    </font>
    <font>
      <sz val="16"/>
      <color indexed="8"/>
      <name val="ＭＳ ゴシック"/>
      <family val="3"/>
      <charset val="128"/>
    </font>
    <font>
      <sz val="20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20"/>
      <color indexed="8"/>
      <name val="あくあフォント"/>
      <family val="3"/>
      <charset val="128"/>
    </font>
    <font>
      <b/>
      <sz val="20"/>
      <color indexed="8"/>
      <name val="あくあフォント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9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36"/>
      <color indexed="8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9"/>
      <color indexed="8"/>
      <name val="ＭＳ 明朝"/>
      <family val="1"/>
      <charset val="128"/>
    </font>
    <font>
      <b/>
      <sz val="22"/>
      <color indexed="8"/>
      <name val="ＭＳ ゴシック"/>
      <family val="3"/>
      <charset val="128"/>
    </font>
    <font>
      <sz val="2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b/>
      <sz val="20"/>
      <color rgb="FF000000"/>
      <name val="ＭＳ Ｐゴシック"/>
      <family val="3"/>
      <charset val="128"/>
    </font>
    <font>
      <sz val="12"/>
      <name val="Yu Gothic"/>
      <family val="3"/>
      <charset val="128"/>
    </font>
    <font>
      <sz val="10"/>
      <name val="Yu Gothic"/>
      <family val="3"/>
      <charset val="128"/>
    </font>
    <font>
      <sz val="12"/>
      <name val="ＭＳ Ｐゴシック"/>
      <family val="3"/>
      <charset val="128"/>
    </font>
    <font>
      <sz val="18"/>
      <name val="ヒラギノ丸ゴ Pro W4"/>
      <family val="3"/>
      <charset val="128"/>
    </font>
    <font>
      <sz val="16"/>
      <color indexed="8"/>
      <name val="ＭＳ 明朝"/>
      <family val="3"/>
      <charset val="128"/>
    </font>
    <font>
      <sz val="26"/>
      <color rgb="FFFF0000"/>
      <name val="ＭＳ 明朝"/>
      <family val="3"/>
      <charset val="128"/>
    </font>
    <font>
      <sz val="16"/>
      <color rgb="FF000000"/>
      <name val="ＭＳ 明朝"/>
      <family val="3"/>
      <charset val="128"/>
    </font>
    <font>
      <b/>
      <sz val="16"/>
      <color rgb="FF000000"/>
      <name val="ＭＳ 明朝"/>
      <family val="3"/>
      <charset val="128"/>
    </font>
    <font>
      <sz val="16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3" fillId="0" borderId="0"/>
    <xf numFmtId="0" fontId="1" fillId="0" borderId="0">
      <alignment vertical="center"/>
    </xf>
  </cellStyleXfs>
  <cellXfs count="28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3" xfId="0" applyNumberFormat="1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left" vertical="center" shrinkToFit="1"/>
    </xf>
    <xf numFmtId="0" fontId="27" fillId="0" borderId="13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13" xfId="2" applyFont="1" applyBorder="1"/>
    <xf numFmtId="0" fontId="7" fillId="3" borderId="0" xfId="0" applyFont="1" applyFill="1" applyBorder="1" applyAlignment="1">
      <alignment horizontal="center" vertical="center"/>
    </xf>
    <xf numFmtId="0" fontId="16" fillId="0" borderId="0" xfId="1" applyFont="1" applyAlignment="1">
      <alignment shrinkToFit="1"/>
    </xf>
    <xf numFmtId="0" fontId="16" fillId="0" borderId="13" xfId="1" applyFont="1" applyBorder="1" applyAlignment="1">
      <alignment horizontal="center" shrinkToFit="1"/>
    </xf>
    <xf numFmtId="0" fontId="16" fillId="0" borderId="0" xfId="1" applyFont="1" applyAlignment="1">
      <alignment horizontal="center" shrinkToFit="1"/>
    </xf>
    <xf numFmtId="0" fontId="16" fillId="0" borderId="15" xfId="1" applyFont="1" applyBorder="1" applyAlignment="1">
      <alignment horizontal="center" shrinkToFit="1"/>
    </xf>
    <xf numFmtId="0" fontId="16" fillId="0" borderId="16" xfId="1" applyFont="1" applyBorder="1" applyAlignment="1">
      <alignment horizontal="center" shrinkToFit="1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distributed"/>
    </xf>
    <xf numFmtId="0" fontId="13" fillId="0" borderId="0" xfId="0" applyFont="1" applyAlignment="1">
      <alignment horizontal="right" vertical="distributed"/>
    </xf>
    <xf numFmtId="0" fontId="8" fillId="0" borderId="20" xfId="0" applyFont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/>
    <xf numFmtId="0" fontId="3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32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 vertical="center" shrinkToFit="1"/>
    </xf>
    <xf numFmtId="0" fontId="33" fillId="0" borderId="0" xfId="0" applyFont="1"/>
    <xf numFmtId="0" fontId="28" fillId="0" borderId="0" xfId="0" applyFont="1"/>
    <xf numFmtId="0" fontId="34" fillId="0" borderId="0" xfId="0" applyFont="1"/>
    <xf numFmtId="0" fontId="12" fillId="0" borderId="0" xfId="0" applyFont="1" applyBorder="1" applyAlignment="1">
      <alignment horizontal="center" vertical="center" shrinkToFit="1"/>
    </xf>
    <xf numFmtId="0" fontId="28" fillId="0" borderId="0" xfId="0" applyFont="1" applyBorder="1"/>
    <xf numFmtId="0" fontId="29" fillId="0" borderId="0" xfId="0" applyFont="1" applyBorder="1"/>
    <xf numFmtId="0" fontId="7" fillId="0" borderId="0" xfId="0" applyFont="1" applyBorder="1"/>
    <xf numFmtId="0" fontId="35" fillId="0" borderId="0" xfId="0" applyFont="1" applyBorder="1"/>
    <xf numFmtId="0" fontId="36" fillId="0" borderId="0" xfId="0" applyFont="1"/>
    <xf numFmtId="0" fontId="10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0" fontId="30" fillId="0" borderId="0" xfId="0" applyFont="1" applyBorder="1" applyAlignment="1" applyProtection="1">
      <alignment horizontal="center" vertical="center" shrinkToFit="1"/>
      <protection locked="0"/>
    </xf>
    <xf numFmtId="0" fontId="20" fillId="4" borderId="3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9" xfId="0" applyBorder="1"/>
    <xf numFmtId="0" fontId="12" fillId="0" borderId="0" xfId="0" applyFont="1" applyBorder="1" applyAlignment="1"/>
    <xf numFmtId="0" fontId="0" fillId="0" borderId="19" xfId="0" applyBorder="1"/>
    <xf numFmtId="0" fontId="0" fillId="0" borderId="23" xfId="0" applyBorder="1"/>
    <xf numFmtId="0" fontId="38" fillId="0" borderId="0" xfId="0" applyFont="1"/>
    <xf numFmtId="0" fontId="7" fillId="0" borderId="1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12" fillId="0" borderId="13" xfId="0" applyFont="1" applyBorder="1" applyAlignment="1">
      <alignment horizontal="center" vertical="center" shrinkToFit="1"/>
    </xf>
    <xf numFmtId="0" fontId="31" fillId="0" borderId="0" xfId="0" applyFont="1"/>
    <xf numFmtId="0" fontId="30" fillId="0" borderId="0" xfId="0" applyFont="1" applyBorder="1" applyAlignment="1">
      <alignment horizontal="right" vertical="center" shrinkToFit="1"/>
    </xf>
    <xf numFmtId="177" fontId="0" fillId="0" borderId="0" xfId="0" applyNumberFormat="1"/>
    <xf numFmtId="177" fontId="33" fillId="0" borderId="0" xfId="0" applyNumberFormat="1" applyFont="1"/>
    <xf numFmtId="0" fontId="1" fillId="0" borderId="70" xfId="3" applyBorder="1">
      <alignment vertical="center"/>
    </xf>
    <xf numFmtId="0" fontId="1" fillId="0" borderId="72" xfId="3" applyFont="1" applyBorder="1" applyAlignment="1">
      <alignment vertical="top" wrapText="1"/>
    </xf>
    <xf numFmtId="0" fontId="44" fillId="0" borderId="72" xfId="3" applyFont="1" applyBorder="1" applyAlignment="1">
      <alignment vertical="top" wrapText="1"/>
    </xf>
    <xf numFmtId="0" fontId="1" fillId="0" borderId="0" xfId="3">
      <alignment vertical="center"/>
    </xf>
    <xf numFmtId="0" fontId="45" fillId="0" borderId="73" xfId="3" applyFont="1" applyFill="1" applyBorder="1" applyAlignment="1">
      <alignment horizontal="center" vertical="center"/>
    </xf>
    <xf numFmtId="0" fontId="1" fillId="0" borderId="23" xfId="3" applyBorder="1">
      <alignment vertical="center"/>
    </xf>
    <xf numFmtId="0" fontId="1" fillId="0" borderId="16" xfId="3" applyBorder="1">
      <alignment vertical="center"/>
    </xf>
    <xf numFmtId="0" fontId="1" fillId="0" borderId="16" xfId="3" applyBorder="1" applyAlignment="1">
      <alignment vertical="center" textRotation="255"/>
    </xf>
    <xf numFmtId="0" fontId="45" fillId="0" borderId="75" xfId="3" applyFont="1" applyFill="1" applyBorder="1" applyAlignment="1">
      <alignment horizontal="center" vertical="center"/>
    </xf>
    <xf numFmtId="0" fontId="1" fillId="0" borderId="69" xfId="3" applyBorder="1">
      <alignment vertical="center"/>
    </xf>
    <xf numFmtId="0" fontId="1" fillId="0" borderId="13" xfId="3" applyBorder="1">
      <alignment vertical="center"/>
    </xf>
    <xf numFmtId="0" fontId="1" fillId="0" borderId="13" xfId="3" applyBorder="1" applyAlignment="1">
      <alignment vertical="center" textRotation="255"/>
    </xf>
    <xf numFmtId="0" fontId="1" fillId="0" borderId="77" xfId="3" applyBorder="1">
      <alignment vertical="center"/>
    </xf>
    <xf numFmtId="0" fontId="1" fillId="0" borderId="17" xfId="3" applyBorder="1">
      <alignment vertical="center"/>
    </xf>
    <xf numFmtId="0" fontId="1" fillId="0" borderId="17" xfId="3" applyBorder="1" applyAlignment="1">
      <alignment vertical="center" textRotation="255"/>
    </xf>
    <xf numFmtId="0" fontId="47" fillId="0" borderId="13" xfId="3" applyFont="1" applyBorder="1" applyAlignment="1">
      <alignment horizontal="left" vertical="center"/>
    </xf>
    <xf numFmtId="0" fontId="1" fillId="0" borderId="0" xfId="3" applyBorder="1">
      <alignment vertical="center"/>
    </xf>
    <xf numFmtId="0" fontId="45" fillId="0" borderId="78" xfId="3" applyFont="1" applyFill="1" applyBorder="1" applyAlignment="1">
      <alignment horizontal="center" vertical="center"/>
    </xf>
    <xf numFmtId="0" fontId="47" fillId="0" borderId="17" xfId="3" applyFont="1" applyBorder="1" applyAlignment="1">
      <alignment horizontal="left" vertical="center" textRotation="255"/>
    </xf>
    <xf numFmtId="0" fontId="45" fillId="0" borderId="80" xfId="3" applyFont="1" applyFill="1" applyBorder="1" applyAlignment="1">
      <alignment horizontal="center" vertical="center"/>
    </xf>
    <xf numFmtId="0" fontId="1" fillId="0" borderId="82" xfId="3" applyBorder="1">
      <alignment vertical="center"/>
    </xf>
    <xf numFmtId="0" fontId="1" fillId="0" borderId="83" xfId="3" applyBorder="1">
      <alignment vertical="center"/>
    </xf>
    <xf numFmtId="0" fontId="1" fillId="0" borderId="83" xfId="3" applyBorder="1" applyAlignment="1">
      <alignment vertical="center" textRotation="255"/>
    </xf>
    <xf numFmtId="0" fontId="45" fillId="0" borderId="84" xfId="3" applyFont="1" applyFill="1" applyBorder="1" applyAlignment="1">
      <alignment horizontal="center" vertical="center"/>
    </xf>
    <xf numFmtId="0" fontId="1" fillId="0" borderId="86" xfId="3" applyBorder="1">
      <alignment vertical="center"/>
    </xf>
    <xf numFmtId="0" fontId="1" fillId="0" borderId="87" xfId="3" applyBorder="1">
      <alignment vertical="center"/>
    </xf>
    <xf numFmtId="0" fontId="1" fillId="0" borderId="87" xfId="3" applyBorder="1" applyAlignment="1">
      <alignment vertical="center" textRotation="255"/>
    </xf>
    <xf numFmtId="0" fontId="47" fillId="0" borderId="13" xfId="3" applyFont="1" applyBorder="1" applyAlignment="1">
      <alignment horizontal="left" vertical="center" textRotation="255"/>
    </xf>
    <xf numFmtId="0" fontId="47" fillId="0" borderId="83" xfId="3" applyFont="1" applyBorder="1" applyAlignment="1">
      <alignment horizontal="left" vertical="center"/>
    </xf>
    <xf numFmtId="0" fontId="47" fillId="0" borderId="83" xfId="3" applyFont="1" applyBorder="1" applyAlignment="1">
      <alignment horizontal="left" vertical="center" textRotation="255"/>
    </xf>
    <xf numFmtId="0" fontId="47" fillId="0" borderId="17" xfId="3" applyFont="1" applyBorder="1" applyAlignment="1">
      <alignment horizontal="left" vertical="center"/>
    </xf>
    <xf numFmtId="0" fontId="1" fillId="0" borderId="89" xfId="3" applyBorder="1">
      <alignment vertical="center"/>
    </xf>
    <xf numFmtId="0" fontId="1" fillId="0" borderId="90" xfId="3" applyBorder="1">
      <alignment vertical="center"/>
    </xf>
    <xf numFmtId="0" fontId="1" fillId="0" borderId="90" xfId="3" applyBorder="1" applyAlignment="1">
      <alignment vertical="center" textRotation="255"/>
    </xf>
    <xf numFmtId="0" fontId="1" fillId="0" borderId="0" xfId="3" applyAlignment="1">
      <alignment vertical="center" textRotation="255"/>
    </xf>
    <xf numFmtId="0" fontId="46" fillId="0" borderId="74" xfId="3" applyNumberFormat="1" applyFont="1" applyFill="1" applyBorder="1" applyAlignment="1">
      <alignment horizontal="left" vertical="center"/>
    </xf>
    <xf numFmtId="0" fontId="46" fillId="0" borderId="74" xfId="3" applyNumberFormat="1" applyFont="1" applyBorder="1" applyAlignment="1">
      <alignment vertical="center"/>
    </xf>
    <xf numFmtId="0" fontId="46" fillId="0" borderId="74" xfId="3" applyNumberFormat="1" applyFont="1" applyBorder="1" applyAlignment="1">
      <alignment horizontal="center" vertical="center"/>
    </xf>
    <xf numFmtId="0" fontId="46" fillId="0" borderId="76" xfId="3" applyNumberFormat="1" applyFont="1" applyFill="1" applyBorder="1" applyAlignment="1">
      <alignment horizontal="left" vertical="center"/>
    </xf>
    <xf numFmtId="0" fontId="46" fillId="0" borderId="76" xfId="3" applyNumberFormat="1" applyFont="1" applyBorder="1" applyAlignment="1">
      <alignment vertical="center"/>
    </xf>
    <xf numFmtId="0" fontId="46" fillId="0" borderId="76" xfId="3" applyNumberFormat="1" applyFont="1" applyBorder="1" applyAlignment="1">
      <alignment horizontal="center" vertical="center"/>
    </xf>
    <xf numFmtId="0" fontId="46" fillId="0" borderId="79" xfId="3" applyNumberFormat="1" applyFont="1" applyFill="1" applyBorder="1" applyAlignment="1">
      <alignment horizontal="left" vertical="center"/>
    </xf>
    <xf numFmtId="0" fontId="46" fillId="0" borderId="79" xfId="3" applyNumberFormat="1" applyFont="1" applyBorder="1" applyAlignment="1">
      <alignment vertical="center"/>
    </xf>
    <xf numFmtId="0" fontId="46" fillId="0" borderId="79" xfId="3" applyNumberFormat="1" applyFont="1" applyBorder="1" applyAlignment="1">
      <alignment horizontal="center" vertical="center"/>
    </xf>
    <xf numFmtId="0" fontId="46" fillId="0" borderId="81" xfId="3" applyNumberFormat="1" applyFont="1" applyFill="1" applyBorder="1" applyAlignment="1">
      <alignment horizontal="left" vertical="center"/>
    </xf>
    <xf numFmtId="0" fontId="46" fillId="0" borderId="81" xfId="3" applyNumberFormat="1" applyFont="1" applyBorder="1" applyAlignment="1">
      <alignment vertical="center"/>
    </xf>
    <xf numFmtId="0" fontId="46" fillId="0" borderId="81" xfId="3" applyNumberFormat="1" applyFont="1" applyBorder="1" applyAlignment="1">
      <alignment horizontal="center" vertical="center"/>
    </xf>
    <xf numFmtId="0" fontId="46" fillId="0" borderId="76" xfId="3" applyNumberFormat="1" applyFont="1" applyFill="1" applyBorder="1" applyAlignment="1">
      <alignment vertical="center"/>
    </xf>
    <xf numFmtId="0" fontId="46" fillId="0" borderId="85" xfId="3" applyNumberFormat="1" applyFont="1" applyFill="1" applyBorder="1" applyAlignment="1">
      <alignment horizontal="left" vertical="center"/>
    </xf>
    <xf numFmtId="0" fontId="46" fillId="0" borderId="85" xfId="3" applyNumberFormat="1" applyFont="1" applyBorder="1" applyAlignment="1">
      <alignment vertical="center"/>
    </xf>
    <xf numFmtId="0" fontId="46" fillId="0" borderId="85" xfId="3" applyNumberFormat="1" applyFont="1" applyBorder="1" applyAlignment="1">
      <alignment horizontal="center" vertical="center"/>
    </xf>
    <xf numFmtId="0" fontId="46" fillId="0" borderId="88" xfId="3" applyNumberFormat="1" applyFont="1" applyFill="1" applyBorder="1" applyAlignment="1">
      <alignment horizontal="left" vertical="center"/>
    </xf>
    <xf numFmtId="0" fontId="46" fillId="0" borderId="88" xfId="3" applyNumberFormat="1" applyFont="1" applyBorder="1" applyAlignment="1">
      <alignment vertical="center"/>
    </xf>
    <xf numFmtId="0" fontId="46" fillId="0" borderId="88" xfId="3" applyNumberFormat="1" applyFont="1" applyBorder="1" applyAlignment="1">
      <alignment horizontal="center" vertical="center"/>
    </xf>
    <xf numFmtId="0" fontId="46" fillId="0" borderId="91" xfId="3" applyNumberFormat="1" applyFont="1" applyBorder="1" applyAlignment="1">
      <alignment vertical="center"/>
    </xf>
    <xf numFmtId="0" fontId="46" fillId="0" borderId="92" xfId="3" applyNumberFormat="1" applyFont="1" applyBorder="1" applyAlignment="1">
      <alignment vertical="center"/>
    </xf>
    <xf numFmtId="0" fontId="46" fillId="0" borderId="93" xfId="3" applyNumberFormat="1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20" fontId="23" fillId="0" borderId="43" xfId="0" applyNumberFormat="1" applyFont="1" applyBorder="1" applyAlignment="1">
      <alignment horizontal="center" vertical="center"/>
    </xf>
    <xf numFmtId="20" fontId="23" fillId="0" borderId="6" xfId="0" applyNumberFormat="1" applyFont="1" applyBorder="1" applyAlignment="1">
      <alignment horizontal="center" vertical="center"/>
    </xf>
    <xf numFmtId="20" fontId="23" fillId="0" borderId="95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6" borderId="33" xfId="0" applyFont="1" applyFill="1" applyBorder="1" applyAlignment="1">
      <alignment horizontal="right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5" xfId="0" applyFont="1" applyBorder="1"/>
    <xf numFmtId="0" fontId="8" fillId="0" borderId="106" xfId="0" applyFont="1" applyBorder="1"/>
    <xf numFmtId="0" fontId="8" fillId="0" borderId="107" xfId="0" applyFont="1" applyBorder="1"/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51" fillId="0" borderId="13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49" fillId="0" borderId="15" xfId="1" applyFont="1" applyBorder="1" applyAlignment="1">
      <alignment horizontal="center" vertical="center" shrinkToFit="1"/>
    </xf>
    <xf numFmtId="0" fontId="50" fillId="0" borderId="16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8" fillId="0" borderId="110" xfId="1" applyFont="1" applyBorder="1" applyAlignment="1">
      <alignment horizontal="center" vertical="center" shrinkToFit="1"/>
    </xf>
    <xf numFmtId="0" fontId="15" fillId="0" borderId="0" xfId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41" fillId="0" borderId="71" xfId="3" applyFont="1" applyBorder="1">
      <alignment vertical="center"/>
    </xf>
    <xf numFmtId="0" fontId="26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6" fillId="0" borderId="13" xfId="0" applyFont="1" applyBorder="1" applyAlignment="1">
      <alignment horizontal="center"/>
    </xf>
    <xf numFmtId="0" fontId="40" fillId="4" borderId="0" xfId="0" applyFont="1" applyFill="1" applyBorder="1" applyAlignment="1">
      <alignment horizontal="center" vertical="center"/>
    </xf>
    <xf numFmtId="0" fontId="53" fillId="7" borderId="0" xfId="0" applyFont="1" applyFill="1" applyAlignment="1">
      <alignment horizontal="left" vertical="top" wrapText="1"/>
    </xf>
    <xf numFmtId="0" fontId="52" fillId="0" borderId="15" xfId="1" applyFont="1" applyBorder="1" applyAlignment="1">
      <alignment horizontal="center" vertical="center" shrinkToFit="1"/>
    </xf>
    <xf numFmtId="0" fontId="52" fillId="0" borderId="16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textRotation="255"/>
    </xf>
    <xf numFmtId="0" fontId="13" fillId="0" borderId="22" xfId="0" applyFont="1" applyBorder="1" applyAlignment="1">
      <alignment horizontal="distributed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43" fillId="0" borderId="70" xfId="3" applyFont="1" applyBorder="1" applyAlignment="1">
      <alignment horizontal="center" vertical="center" wrapText="1"/>
    </xf>
    <xf numFmtId="0" fontId="43" fillId="0" borderId="71" xfId="3" applyFont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/>
    </xf>
    <xf numFmtId="176" fontId="23" fillId="0" borderId="66" xfId="0" applyNumberFormat="1" applyFon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66" xfId="0" applyNumberFormat="1" applyFon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23" fillId="0" borderId="68" xfId="0" applyNumberFormat="1" applyFont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_名票" xfId="2" xr:uid="{00000000-0005-0000-0000-000003000000}"/>
  </cellStyles>
  <dxfs count="12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fgColor rgb="FFEEB1AC"/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fgColor rgb="FFEEB1AC"/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13</xdr:row>
      <xdr:rowOff>9525</xdr:rowOff>
    </xdr:from>
    <xdr:to>
      <xdr:col>16</xdr:col>
      <xdr:colOff>173566</xdr:colOff>
      <xdr:row>22</xdr:row>
      <xdr:rowOff>193221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EFF861F-C9F9-4396-B463-09FE5F771D1F}"/>
            </a:ext>
          </a:extLst>
        </xdr:cNvPr>
        <xdr:cNvSpPr/>
      </xdr:nvSpPr>
      <xdr:spPr>
        <a:xfrm>
          <a:off x="6591300" y="2657475"/>
          <a:ext cx="5631391" cy="1983921"/>
        </a:xfrm>
        <a:prstGeom prst="wedgeRoundRectCallout">
          <a:avLst>
            <a:gd name="adj1" fmla="val -60302"/>
            <a:gd name="adj2" fmla="val -44065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学年全体の名表データ，およびクラス担任の名前を入力してください。</a:t>
          </a:r>
          <a:endParaRPr kumimoji="1" lang="en-US" altLang="ja-JP" sz="1800" b="1" i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89859</xdr:colOff>
      <xdr:row>1</xdr:row>
      <xdr:rowOff>161745</xdr:rowOff>
    </xdr:from>
    <xdr:to>
      <xdr:col>20</xdr:col>
      <xdr:colOff>257854</xdr:colOff>
      <xdr:row>9</xdr:row>
      <xdr:rowOff>132836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DF4A404-6B83-4BCE-9A80-8E270C261A5E}"/>
            </a:ext>
          </a:extLst>
        </xdr:cNvPr>
        <xdr:cNvSpPr/>
      </xdr:nvSpPr>
      <xdr:spPr>
        <a:xfrm>
          <a:off x="4726557" y="413349"/>
          <a:ext cx="5631391" cy="1983921"/>
        </a:xfrm>
        <a:prstGeom prst="wedgeRoundRectCallout">
          <a:avLst>
            <a:gd name="adj1" fmla="val -61655"/>
            <a:gd name="adj2" fmla="val -19579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各クラスの時間割を入力します。</a:t>
          </a:r>
          <a:endParaRPr kumimoji="1" lang="en-US" altLang="ja-JP" sz="1800" b="1" i="0"/>
        </a:p>
        <a:p>
          <a:pPr algn="l"/>
          <a:r>
            <a:rPr kumimoji="1" lang="ja-JP" altLang="en-US" sz="1800" b="1" i="0"/>
            <a:t>科目名と教員名を入力してください。</a:t>
          </a:r>
          <a:endParaRPr kumimoji="1" lang="en-US" altLang="ja-JP" sz="1800" b="1" i="0"/>
        </a:p>
        <a:p>
          <a:pPr algn="l"/>
          <a:r>
            <a:rPr kumimoji="1" lang="ja-JP" altLang="en-US" sz="1800" b="1" i="0"/>
            <a:t>時間割作成ソフト「イデア」の出力フォーマットならば，そのまま貼り付けられます。</a:t>
          </a:r>
          <a:endParaRPr kumimoji="1" lang="en-US" altLang="ja-JP" sz="1800" b="1" i="0"/>
        </a:p>
        <a:p>
          <a:pPr algn="l"/>
          <a:endParaRPr kumimoji="1" lang="en-US" altLang="ja-JP" sz="1800" b="1" i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247650</xdr:rowOff>
    </xdr:from>
    <xdr:to>
      <xdr:col>16</xdr:col>
      <xdr:colOff>659341</xdr:colOff>
      <xdr:row>11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0007306-9E94-4A9D-A256-41CF57E908B8}"/>
            </a:ext>
          </a:extLst>
        </xdr:cNvPr>
        <xdr:cNvSpPr/>
      </xdr:nvSpPr>
      <xdr:spPr>
        <a:xfrm>
          <a:off x="7429500" y="247650"/>
          <a:ext cx="5640916" cy="1962150"/>
        </a:xfrm>
        <a:prstGeom prst="wedgeRoundRectCallout">
          <a:avLst>
            <a:gd name="adj1" fmla="val -61655"/>
            <a:gd name="adj2" fmla="val -19579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「学年名表登録」タブから，クラス別の名標を取り出して一覧にしたものです。</a:t>
          </a:r>
          <a:endParaRPr kumimoji="1" lang="en-US" altLang="ja-JP" sz="1800" b="1" i="0"/>
        </a:p>
        <a:p>
          <a:pPr algn="l"/>
          <a:r>
            <a:rPr kumimoji="1" lang="ja-JP" altLang="en-US" sz="1800" b="1" i="0"/>
            <a:t>左上の赤いセルにクラス番号を入力してください。</a:t>
          </a:r>
          <a:endParaRPr kumimoji="1" lang="en-US" altLang="ja-JP" sz="1800" b="1" i="0"/>
        </a:p>
        <a:p>
          <a:pPr algn="l"/>
          <a:r>
            <a:rPr kumimoji="1" lang="ja-JP" altLang="en-US" sz="1800" b="1" i="0"/>
            <a:t>学年名表登録を使用しない場合には手入力をしてください。</a:t>
          </a:r>
          <a:endParaRPr kumimoji="1" lang="en-US" altLang="ja-JP" sz="1800" b="1" i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482022</xdr:colOff>
      <xdr:row>21</xdr:row>
      <xdr:rowOff>245340</xdr:rowOff>
    </xdr:from>
    <xdr:to>
      <xdr:col>21</xdr:col>
      <xdr:colOff>984249</xdr:colOff>
      <xdr:row>33</xdr:row>
      <xdr:rowOff>193386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CEDE47B-353A-4028-87F5-4506431089BB}"/>
            </a:ext>
          </a:extLst>
        </xdr:cNvPr>
        <xdr:cNvSpPr/>
      </xdr:nvSpPr>
      <xdr:spPr>
        <a:xfrm>
          <a:off x="16849147" y="7944715"/>
          <a:ext cx="5566352" cy="3996171"/>
        </a:xfrm>
        <a:prstGeom prst="wedgeRoundRectCallout">
          <a:avLst>
            <a:gd name="adj1" fmla="val -89190"/>
            <a:gd name="adj2" fmla="val -95445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2400" b="1" i="0"/>
            <a:t>「クラス生徒一覧」タブの情報をもとに，座席表を出力したものです。</a:t>
          </a:r>
          <a:endParaRPr kumimoji="1" lang="en-US" altLang="ja-JP" sz="2400" b="1" i="0"/>
        </a:p>
        <a:p>
          <a:pPr algn="l"/>
          <a:r>
            <a:rPr kumimoji="1" lang="ja-JP" altLang="en-US" sz="2400" b="1" i="0"/>
            <a:t>学年は手入力です。</a:t>
          </a:r>
          <a:endParaRPr kumimoji="1" lang="en-US" altLang="ja-JP" sz="2400" b="1" i="0"/>
        </a:p>
      </xdr:txBody>
    </xdr:sp>
    <xdr:clientData/>
  </xdr:twoCellAnchor>
  <xdr:twoCellAnchor>
    <xdr:from>
      <xdr:col>19</xdr:col>
      <xdr:colOff>79375</xdr:colOff>
      <xdr:row>10</xdr:row>
      <xdr:rowOff>349252</xdr:rowOff>
    </xdr:from>
    <xdr:to>
      <xdr:col>30</xdr:col>
      <xdr:colOff>966931</xdr:colOff>
      <xdr:row>18</xdr:row>
      <xdr:rowOff>52821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80C6324-B3E9-480C-AB94-DE77A118D52B}"/>
            </a:ext>
          </a:extLst>
        </xdr:cNvPr>
        <xdr:cNvSpPr/>
      </xdr:nvSpPr>
      <xdr:spPr>
        <a:xfrm>
          <a:off x="20066000" y="3714752"/>
          <a:ext cx="14016181" cy="3307194"/>
        </a:xfrm>
        <a:prstGeom prst="wedgeRoundRectCallout">
          <a:avLst>
            <a:gd name="adj1" fmla="val -48004"/>
            <a:gd name="adj2" fmla="val -69646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2400" b="1" i="0"/>
            <a:t>４０人クラスが基本設定です。</a:t>
          </a:r>
          <a:endParaRPr kumimoji="1" lang="en-US" altLang="ja-JP" sz="2400" b="1" i="0"/>
        </a:p>
        <a:p>
          <a:pPr algn="l"/>
          <a:r>
            <a:rPr kumimoji="1" lang="ja-JP" altLang="en-US" sz="2400" b="1" i="0"/>
            <a:t>廊下側，ベランダ側の両側が６人列であとは７人列になっています。</a:t>
          </a:r>
          <a:endParaRPr kumimoji="1" lang="en-US" altLang="ja-JP" sz="2400" b="1" i="0"/>
        </a:p>
        <a:p>
          <a:pPr algn="l"/>
          <a:r>
            <a:rPr kumimoji="1" lang="ja-JP" altLang="en-US" sz="2400" b="1" i="0"/>
            <a:t>６列７行で自由に配置を変えられますので，配置したい出席番号を任意のマスに動かせば対応して動きます。</a:t>
          </a:r>
          <a:endParaRPr kumimoji="1" lang="en-US" altLang="ja-JP" sz="2400" b="1" i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1125680</xdr:colOff>
      <xdr:row>0</xdr:row>
      <xdr:rowOff>190499</xdr:rowOff>
    </xdr:from>
    <xdr:to>
      <xdr:col>24</xdr:col>
      <xdr:colOff>34635</xdr:colOff>
      <xdr:row>4</xdr:row>
      <xdr:rowOff>588817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3FB7EFA-C25F-4A8B-8D24-A9733E9DF815}"/>
            </a:ext>
          </a:extLst>
        </xdr:cNvPr>
        <xdr:cNvSpPr/>
      </xdr:nvSpPr>
      <xdr:spPr>
        <a:xfrm>
          <a:off x="15188044" y="190499"/>
          <a:ext cx="5576455" cy="2753591"/>
        </a:xfrm>
        <a:prstGeom prst="wedgeRoundRectCallout">
          <a:avLst>
            <a:gd name="adj1" fmla="val -67724"/>
            <a:gd name="adj2" fmla="val -8571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2800" b="1" i="0"/>
            <a:t>「座席表」タブの座席表を，上を黒板にした表示です。</a:t>
          </a:r>
          <a:endParaRPr kumimoji="1" lang="en-US" altLang="ja-JP" sz="2800" b="1" i="0"/>
        </a:p>
        <a:p>
          <a:pPr algn="l"/>
          <a:r>
            <a:rPr kumimoji="1" lang="ja-JP" altLang="en-US" sz="2800" b="1" i="0"/>
            <a:t>生徒に伝達したり，入学式や始業式で使えます。</a:t>
          </a:r>
          <a:endParaRPr kumimoji="1" lang="en-US" altLang="ja-JP" sz="2800" b="1" i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268942</xdr:rowOff>
    </xdr:from>
    <xdr:to>
      <xdr:col>3</xdr:col>
      <xdr:colOff>123265</xdr:colOff>
      <xdr:row>4</xdr:row>
      <xdr:rowOff>291352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C7A87A8-AACB-4E61-B5BE-8A3D14902227}"/>
            </a:ext>
          </a:extLst>
        </xdr:cNvPr>
        <xdr:cNvSpPr/>
      </xdr:nvSpPr>
      <xdr:spPr>
        <a:xfrm>
          <a:off x="425824" y="268942"/>
          <a:ext cx="1714500" cy="2801469"/>
        </a:xfrm>
        <a:prstGeom prst="wedgeRoundRectCallout">
          <a:avLst>
            <a:gd name="adj1" fmla="val 88069"/>
            <a:gd name="adj2" fmla="val -44777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/>
            <a:t>学年の入力を忘れずにしてください。</a:t>
          </a:r>
          <a:endParaRPr kumimoji="1" lang="en-US" altLang="ja-JP" sz="1800" b="1"/>
        </a:p>
        <a:p>
          <a:pPr algn="l"/>
          <a:r>
            <a:rPr kumimoji="1" lang="ja-JP" altLang="en-US" sz="1800" b="1"/>
            <a:t>クラスは「クラス生徒一覧」タブで入力したものを反映しています。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3</xdr:row>
      <xdr:rowOff>19050</xdr:rowOff>
    </xdr:from>
    <xdr:to>
      <xdr:col>25</xdr:col>
      <xdr:colOff>306916</xdr:colOff>
      <xdr:row>7</xdr:row>
      <xdr:rowOff>226485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F9BF234-3FFD-4B25-8F1B-5B1DF6A24485}"/>
            </a:ext>
          </a:extLst>
        </xdr:cNvPr>
        <xdr:cNvSpPr/>
      </xdr:nvSpPr>
      <xdr:spPr>
        <a:xfrm>
          <a:off x="9086850" y="1095375"/>
          <a:ext cx="5640916" cy="1312335"/>
        </a:xfrm>
        <a:prstGeom prst="wedgeRoundRectCallout">
          <a:avLst>
            <a:gd name="adj1" fmla="val -38522"/>
            <a:gd name="adj2" fmla="val -18127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入学式や始業式の際に回収するものがある場合，こちらを活用するとリスト化しやすいです。ご活用ください。</a:t>
          </a:r>
          <a:endParaRPr kumimoji="1" lang="en-US" altLang="ja-JP" sz="1800" b="1" i="0"/>
        </a:p>
      </xdr:txBody>
    </xdr:sp>
    <xdr:clientData/>
  </xdr:twoCellAnchor>
  <xdr:twoCellAnchor>
    <xdr:from>
      <xdr:col>16</xdr:col>
      <xdr:colOff>171450</xdr:colOff>
      <xdr:row>0</xdr:row>
      <xdr:rowOff>276225</xdr:rowOff>
    </xdr:from>
    <xdr:to>
      <xdr:col>25</xdr:col>
      <xdr:colOff>325966</xdr:colOff>
      <xdr:row>2</xdr:row>
      <xdr:rowOff>95250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59BF7BA-8EDA-4AEE-AB50-0602DA6A3B37}"/>
            </a:ext>
          </a:extLst>
        </xdr:cNvPr>
        <xdr:cNvSpPr/>
      </xdr:nvSpPr>
      <xdr:spPr>
        <a:xfrm>
          <a:off x="9105900" y="276225"/>
          <a:ext cx="5640916" cy="619125"/>
        </a:xfrm>
        <a:prstGeom prst="wedgeRoundRectCallout">
          <a:avLst>
            <a:gd name="adj1" fmla="val -48484"/>
            <a:gd name="adj2" fmla="val -24194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クラス生徒一覧を引用して作成した回収物リストです。</a:t>
          </a:r>
          <a:endParaRPr kumimoji="1" lang="en-US" altLang="ja-JP" sz="1800" b="1" i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74084</xdr:colOff>
      <xdr:row>7</xdr:row>
      <xdr:rowOff>95249</xdr:rowOff>
    </xdr:from>
    <xdr:to>
      <xdr:col>32</xdr:col>
      <xdr:colOff>158750</xdr:colOff>
      <xdr:row>11</xdr:row>
      <xdr:rowOff>10584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A7DEE63-8A97-468E-A6E7-F95756DE7137}"/>
            </a:ext>
          </a:extLst>
        </xdr:cNvPr>
        <xdr:cNvSpPr/>
      </xdr:nvSpPr>
      <xdr:spPr>
        <a:xfrm>
          <a:off x="10964334" y="2550582"/>
          <a:ext cx="5640916" cy="1312335"/>
        </a:xfrm>
        <a:prstGeom prst="wedgeRoundRectCallout">
          <a:avLst>
            <a:gd name="adj1" fmla="val -61655"/>
            <a:gd name="adj2" fmla="val -19579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赤いセルに出席番号を入れると，その右のセルに生徒の名前が自動で出力されます。</a:t>
          </a:r>
          <a:endParaRPr kumimoji="1" lang="en-US" altLang="ja-JP" sz="1800" b="1" i="0"/>
        </a:p>
      </xdr:txBody>
    </xdr:sp>
    <xdr:clientData/>
  </xdr:twoCellAnchor>
  <xdr:twoCellAnchor>
    <xdr:from>
      <xdr:col>25</xdr:col>
      <xdr:colOff>232835</xdr:colOff>
      <xdr:row>3</xdr:row>
      <xdr:rowOff>148167</xdr:rowOff>
    </xdr:from>
    <xdr:to>
      <xdr:col>32</xdr:col>
      <xdr:colOff>243417</xdr:colOff>
      <xdr:row>6</xdr:row>
      <xdr:rowOff>105834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292FD96-A239-44A6-8847-083ADCCF34FE}"/>
            </a:ext>
          </a:extLst>
        </xdr:cNvPr>
        <xdr:cNvSpPr/>
      </xdr:nvSpPr>
      <xdr:spPr>
        <a:xfrm>
          <a:off x="11123085" y="1206500"/>
          <a:ext cx="5566832" cy="1005417"/>
        </a:xfrm>
        <a:prstGeom prst="wedgeRoundRectCallout">
          <a:avLst>
            <a:gd name="adj1" fmla="val -66965"/>
            <a:gd name="adj2" fmla="val -16258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800" b="1" i="0"/>
            <a:t>日付は　</a:t>
          </a:r>
          <a:r>
            <a:rPr kumimoji="1" lang="en-US" altLang="ja-JP" sz="1800" b="1" i="0"/>
            <a:t>4/1</a:t>
          </a:r>
          <a:r>
            <a:rPr kumimoji="1" lang="ja-JP" altLang="en-US" sz="1800" b="1" i="0"/>
            <a:t>　のように入力すると自動で</a:t>
          </a:r>
          <a:endParaRPr kumimoji="1" lang="en-US" altLang="ja-JP" sz="1800" b="1" i="0"/>
        </a:p>
        <a:p>
          <a:pPr algn="l"/>
          <a:r>
            <a:rPr kumimoji="1" lang="ja-JP" altLang="en-US" sz="1800" b="1" i="0"/>
            <a:t>４月１日（月）のように出力されるようになっています。</a:t>
          </a:r>
          <a:endParaRPr kumimoji="1" lang="en-US" altLang="ja-JP" sz="1800" b="1" i="0"/>
        </a:p>
      </xdr:txBody>
    </xdr:sp>
    <xdr:clientData/>
  </xdr:twoCellAnchor>
  <xdr:twoCellAnchor>
    <xdr:from>
      <xdr:col>25</xdr:col>
      <xdr:colOff>120651</xdr:colOff>
      <xdr:row>0</xdr:row>
      <xdr:rowOff>99482</xdr:rowOff>
    </xdr:from>
    <xdr:to>
      <xdr:col>32</xdr:col>
      <xdr:colOff>131233</xdr:colOff>
      <xdr:row>3</xdr:row>
      <xdr:rowOff>46566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649C692-325A-4716-B413-77B2AD0D0B5F}"/>
            </a:ext>
          </a:extLst>
        </xdr:cNvPr>
        <xdr:cNvSpPr/>
      </xdr:nvSpPr>
      <xdr:spPr>
        <a:xfrm>
          <a:off x="11010901" y="99482"/>
          <a:ext cx="5566832" cy="1005417"/>
        </a:xfrm>
        <a:prstGeom prst="wedgeRoundRectCallout">
          <a:avLst>
            <a:gd name="adj1" fmla="val -66965"/>
            <a:gd name="adj2" fmla="val -16258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kumimoji="1" lang="ja-JP" altLang="ja-JP" sz="18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学年は手入力。クラス番号は自動反映です。</a:t>
          </a:r>
          <a:r>
            <a:rPr kumimoji="1" lang="ja-JP" altLang="en-US" sz="18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クラス番号は変更しないでください。</a:t>
          </a:r>
          <a:endParaRPr kumimoji="1" lang="en-US" altLang="ja-JP" sz="18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3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D593-DBA2-41FE-93B1-DA857464C5B5}">
  <sheetPr>
    <tabColor rgb="FFFF0000"/>
  </sheetPr>
  <dimension ref="A1:S44"/>
  <sheetViews>
    <sheetView tabSelected="1" workbookViewId="0">
      <selection activeCell="A44" sqref="A44"/>
    </sheetView>
  </sheetViews>
  <sheetFormatPr defaultRowHeight="12.5"/>
  <sheetData>
    <row r="1" spans="1:19" ht="12.75" customHeight="1">
      <c r="A1" s="263" t="s">
        <v>99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19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1:19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</row>
    <row r="5" spans="1:19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19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1:19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</row>
    <row r="9" spans="1:19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</row>
    <row r="10" spans="1:19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</row>
    <row r="11" spans="1:19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</row>
    <row r="12" spans="1:19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</row>
    <row r="13" spans="1:19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</row>
    <row r="14" spans="1:19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</row>
    <row r="15" spans="1:19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</row>
    <row r="16" spans="1:19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</row>
    <row r="17" spans="1:19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1:19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</row>
    <row r="19" spans="1:19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</row>
    <row r="20" spans="1:19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</row>
    <row r="21" spans="1:19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</row>
    <row r="22" spans="1:19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1:19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</row>
    <row r="24" spans="1:19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</row>
    <row r="25" spans="1:19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</row>
    <row r="26" spans="1:19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</row>
    <row r="27" spans="1:19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</row>
    <row r="28" spans="1:19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1:19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</row>
    <row r="30" spans="1:19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</row>
    <row r="31" spans="1:19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</row>
    <row r="32" spans="1:19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1:19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</row>
    <row r="34" spans="1:19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</row>
    <row r="35" spans="1:19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</row>
    <row r="36" spans="1:19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7" spans="1:19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1:19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</row>
    <row r="39" spans="1:19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</row>
    <row r="40" spans="1:19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</row>
    <row r="41" spans="1:19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1:19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</row>
    <row r="43" spans="1:19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</row>
    <row r="44" spans="1:19">
      <c r="A44" t="s">
        <v>92</v>
      </c>
    </row>
  </sheetData>
  <mergeCells count="1">
    <mergeCell ref="A1:S43"/>
  </mergeCells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</sheetPr>
  <dimension ref="A1:M351"/>
  <sheetViews>
    <sheetView zoomScaleNormal="100" zoomScaleSheetLayoutView="100" workbookViewId="0">
      <selection activeCell="E15" sqref="E15"/>
    </sheetView>
  </sheetViews>
  <sheetFormatPr defaultColWidth="11.81640625" defaultRowHeight="14.5" customHeight="1"/>
  <cols>
    <col min="1" max="1" width="5.7265625" style="25" customWidth="1"/>
    <col min="2" max="2" width="7.453125" style="27" bestFit="1" customWidth="1"/>
    <col min="3" max="3" width="11" style="27" bestFit="1" customWidth="1"/>
    <col min="4" max="4" width="16.7265625" style="25" customWidth="1"/>
    <col min="5" max="5" width="23.7265625" style="27" customWidth="1"/>
    <col min="6" max="6" width="5.26953125" style="27" customWidth="1"/>
    <col min="7" max="7" width="9.81640625" style="25" customWidth="1"/>
    <col min="8" max="8" width="11.81640625" style="7"/>
    <col min="9" max="9" width="9.7265625" style="7" bestFit="1" customWidth="1"/>
    <col min="10" max="10" width="3.7265625" style="7" bestFit="1" customWidth="1"/>
    <col min="11" max="11" width="16.453125" style="7" bestFit="1" customWidth="1"/>
    <col min="12" max="12" width="11.81640625" style="7"/>
    <col min="13" max="13" width="0" style="7" hidden="1" customWidth="1"/>
    <col min="14" max="16384" width="11.81640625" style="7"/>
  </cols>
  <sheetData>
    <row r="1" spans="1:13" ht="20.149999999999999" customHeight="1" thickBot="1">
      <c r="A1" s="26" t="s">
        <v>95</v>
      </c>
      <c r="B1" s="26" t="s">
        <v>21</v>
      </c>
      <c r="C1" s="26" t="s">
        <v>27</v>
      </c>
      <c r="D1" s="26" t="s">
        <v>13</v>
      </c>
      <c r="E1" s="26" t="s">
        <v>12</v>
      </c>
      <c r="F1" s="26" t="s">
        <v>14</v>
      </c>
      <c r="G1" s="26" t="s">
        <v>15</v>
      </c>
    </row>
    <row r="2" spans="1:13" ht="15.75" customHeight="1">
      <c r="A2" s="261" t="str">
        <f t="shared" ref="A2:A65" si="0">IF(C2&lt;10,B2&amp;0&amp;C2,B2&amp;C2)</f>
        <v>0</v>
      </c>
      <c r="B2" s="259"/>
      <c r="D2" s="21"/>
      <c r="E2" s="21"/>
      <c r="F2" s="22"/>
      <c r="G2" s="23"/>
      <c r="I2" s="14" t="s">
        <v>25</v>
      </c>
      <c r="J2" s="15"/>
      <c r="K2" s="16"/>
      <c r="M2" s="260" t="s">
        <v>96</v>
      </c>
    </row>
    <row r="3" spans="1:13" ht="15.75" customHeight="1">
      <c r="A3" s="261" t="str">
        <f t="shared" si="0"/>
        <v>0</v>
      </c>
      <c r="B3" s="259"/>
      <c r="D3" s="24"/>
      <c r="E3" s="21"/>
      <c r="F3" s="22"/>
      <c r="G3" s="23"/>
      <c r="I3" s="17">
        <v>1</v>
      </c>
      <c r="J3" s="18" t="s">
        <v>23</v>
      </c>
      <c r="K3" s="109"/>
      <c r="M3" s="260" t="s">
        <v>97</v>
      </c>
    </row>
    <row r="4" spans="1:13" ht="15.75" customHeight="1">
      <c r="A4" s="261" t="str">
        <f t="shared" si="0"/>
        <v>0</v>
      </c>
      <c r="B4" s="259"/>
      <c r="D4" s="21"/>
      <c r="E4" s="21"/>
      <c r="F4" s="22"/>
      <c r="G4" s="23"/>
      <c r="I4" s="17">
        <v>2</v>
      </c>
      <c r="J4" s="18" t="s">
        <v>23</v>
      </c>
      <c r="K4" s="109"/>
    </row>
    <row r="5" spans="1:13" ht="15.75" customHeight="1">
      <c r="A5" s="261" t="str">
        <f t="shared" si="0"/>
        <v>0</v>
      </c>
      <c r="B5" s="259"/>
      <c r="D5" s="24"/>
      <c r="E5" s="21"/>
      <c r="F5" s="22"/>
      <c r="G5" s="23"/>
      <c r="I5" s="17">
        <v>3</v>
      </c>
      <c r="J5" s="18" t="s">
        <v>23</v>
      </c>
      <c r="K5" s="109"/>
      <c r="L5" s="18"/>
      <c r="M5" s="56"/>
    </row>
    <row r="6" spans="1:13" ht="15.75" customHeight="1">
      <c r="A6" s="261" t="str">
        <f t="shared" si="0"/>
        <v>0</v>
      </c>
      <c r="B6" s="259"/>
      <c r="D6" s="21"/>
      <c r="E6" s="21"/>
      <c r="F6" s="22"/>
      <c r="G6" s="23"/>
      <c r="I6" s="17">
        <v>4</v>
      </c>
      <c r="J6" s="18" t="s">
        <v>23</v>
      </c>
      <c r="K6" s="109"/>
    </row>
    <row r="7" spans="1:13" ht="15.75" customHeight="1">
      <c r="A7" s="261" t="str">
        <f t="shared" si="0"/>
        <v>0</v>
      </c>
      <c r="B7" s="259"/>
      <c r="D7" s="24"/>
      <c r="E7" s="21"/>
      <c r="F7" s="22"/>
      <c r="G7" s="23"/>
      <c r="I7" s="17">
        <v>5</v>
      </c>
      <c r="J7" s="18" t="s">
        <v>23</v>
      </c>
      <c r="K7" s="109"/>
    </row>
    <row r="8" spans="1:13" ht="15.75" customHeight="1">
      <c r="A8" s="261" t="str">
        <f t="shared" si="0"/>
        <v>0</v>
      </c>
      <c r="B8" s="259"/>
      <c r="D8" s="21"/>
      <c r="E8" s="21"/>
      <c r="F8" s="22"/>
      <c r="G8" s="23"/>
      <c r="I8" s="17">
        <v>6</v>
      </c>
      <c r="J8" s="18" t="s">
        <v>23</v>
      </c>
      <c r="K8" s="109"/>
    </row>
    <row r="9" spans="1:13" ht="15.75" customHeight="1" thickBot="1">
      <c r="A9" s="261" t="str">
        <f t="shared" si="0"/>
        <v>0</v>
      </c>
      <c r="B9" s="259"/>
      <c r="D9" s="24"/>
      <c r="E9" s="21"/>
      <c r="F9" s="22"/>
      <c r="G9" s="23"/>
      <c r="I9" s="19">
        <v>7</v>
      </c>
      <c r="J9" s="20" t="s">
        <v>23</v>
      </c>
      <c r="K9" s="110"/>
    </row>
    <row r="10" spans="1:13" ht="15.75" customHeight="1">
      <c r="A10" s="261" t="str">
        <f t="shared" si="0"/>
        <v>0</v>
      </c>
      <c r="B10" s="259"/>
      <c r="D10" s="21"/>
      <c r="E10" s="21"/>
      <c r="F10" s="22"/>
      <c r="G10" s="23"/>
      <c r="I10" s="6"/>
    </row>
    <row r="11" spans="1:13" ht="15.75" customHeight="1">
      <c r="A11" s="261" t="str">
        <f t="shared" si="0"/>
        <v>0</v>
      </c>
      <c r="B11" s="259"/>
      <c r="D11" s="24"/>
      <c r="E11" s="21"/>
      <c r="F11" s="22"/>
      <c r="G11" s="23"/>
      <c r="I11" s="6"/>
    </row>
    <row r="12" spans="1:13" ht="15.75" customHeight="1">
      <c r="A12" s="261" t="str">
        <f t="shared" si="0"/>
        <v>0</v>
      </c>
      <c r="B12" s="259"/>
      <c r="D12" s="21"/>
      <c r="E12" s="21"/>
      <c r="F12" s="22"/>
      <c r="G12" s="23"/>
      <c r="I12" s="6"/>
    </row>
    <row r="13" spans="1:13" ht="15.75" customHeight="1">
      <c r="A13" s="261" t="str">
        <f t="shared" si="0"/>
        <v>0</v>
      </c>
      <c r="B13" s="259"/>
      <c r="D13" s="24"/>
      <c r="E13" s="21"/>
      <c r="F13" s="22"/>
      <c r="G13" s="23"/>
    </row>
    <row r="14" spans="1:13" ht="15.75" customHeight="1">
      <c r="A14" s="261" t="str">
        <f t="shared" si="0"/>
        <v>0</v>
      </c>
      <c r="B14" s="259"/>
      <c r="D14" s="21"/>
      <c r="E14" s="21"/>
      <c r="F14" s="22"/>
      <c r="G14" s="23"/>
    </row>
    <row r="15" spans="1:13" ht="15.75" customHeight="1">
      <c r="A15" s="261" t="str">
        <f t="shared" si="0"/>
        <v>0</v>
      </c>
      <c r="B15" s="259"/>
      <c r="D15" s="24"/>
      <c r="E15" s="21"/>
      <c r="F15" s="22"/>
      <c r="G15" s="23"/>
    </row>
    <row r="16" spans="1:13" ht="15.75" customHeight="1">
      <c r="A16" s="261" t="str">
        <f t="shared" si="0"/>
        <v>0</v>
      </c>
      <c r="B16" s="259"/>
      <c r="D16" s="21"/>
      <c r="E16" s="21"/>
      <c r="F16" s="22"/>
      <c r="G16" s="23"/>
    </row>
    <row r="17" spans="1:7" ht="15.75" customHeight="1">
      <c r="A17" s="261" t="str">
        <f t="shared" si="0"/>
        <v>0</v>
      </c>
      <c r="B17" s="259"/>
      <c r="D17" s="24"/>
      <c r="E17" s="21"/>
      <c r="F17" s="22"/>
      <c r="G17" s="23"/>
    </row>
    <row r="18" spans="1:7" ht="15.75" customHeight="1">
      <c r="A18" s="261" t="str">
        <f t="shared" si="0"/>
        <v>0</v>
      </c>
      <c r="B18" s="259"/>
      <c r="D18" s="21"/>
      <c r="E18" s="21"/>
      <c r="F18" s="22"/>
      <c r="G18" s="23"/>
    </row>
    <row r="19" spans="1:7" ht="15.75" customHeight="1">
      <c r="A19" s="261" t="str">
        <f t="shared" si="0"/>
        <v>0</v>
      </c>
      <c r="B19" s="259"/>
      <c r="D19" s="24"/>
      <c r="E19" s="21"/>
      <c r="F19" s="22"/>
      <c r="G19" s="23"/>
    </row>
    <row r="20" spans="1:7" ht="15.75" customHeight="1">
      <c r="A20" s="261" t="str">
        <f t="shared" si="0"/>
        <v>0</v>
      </c>
      <c r="B20" s="259"/>
      <c r="D20" s="21"/>
      <c r="E20" s="21"/>
      <c r="F20" s="22"/>
      <c r="G20" s="23"/>
    </row>
    <row r="21" spans="1:7" ht="15.75" customHeight="1">
      <c r="A21" s="261" t="str">
        <f t="shared" si="0"/>
        <v>0</v>
      </c>
      <c r="B21" s="259"/>
      <c r="D21" s="24"/>
      <c r="E21" s="21"/>
      <c r="F21" s="22"/>
      <c r="G21" s="23"/>
    </row>
    <row r="22" spans="1:7" ht="15.75" customHeight="1">
      <c r="A22" s="261" t="str">
        <f t="shared" si="0"/>
        <v>0</v>
      </c>
      <c r="B22" s="259"/>
      <c r="D22" s="21"/>
      <c r="E22" s="21"/>
      <c r="F22" s="22"/>
      <c r="G22" s="23"/>
    </row>
    <row r="23" spans="1:7" ht="15.75" customHeight="1">
      <c r="A23" s="261" t="str">
        <f t="shared" si="0"/>
        <v>0</v>
      </c>
      <c r="B23" s="259"/>
      <c r="D23" s="24"/>
      <c r="E23" s="21"/>
      <c r="F23" s="22"/>
      <c r="G23" s="23"/>
    </row>
    <row r="24" spans="1:7" ht="15.75" customHeight="1">
      <c r="A24" s="261" t="str">
        <f t="shared" si="0"/>
        <v>0</v>
      </c>
      <c r="B24" s="259"/>
      <c r="D24" s="21"/>
      <c r="E24" s="21"/>
      <c r="F24" s="22"/>
      <c r="G24" s="23"/>
    </row>
    <row r="25" spans="1:7" ht="15.75" customHeight="1">
      <c r="A25" s="261" t="str">
        <f t="shared" si="0"/>
        <v>0</v>
      </c>
      <c r="B25" s="259"/>
      <c r="D25" s="24"/>
      <c r="E25" s="21"/>
      <c r="F25" s="22"/>
      <c r="G25" s="23"/>
    </row>
    <row r="26" spans="1:7" ht="15.75" customHeight="1">
      <c r="A26" s="261" t="str">
        <f t="shared" si="0"/>
        <v>0</v>
      </c>
      <c r="B26" s="259"/>
      <c r="D26" s="21"/>
      <c r="E26" s="21"/>
      <c r="F26" s="22"/>
      <c r="G26" s="23"/>
    </row>
    <row r="27" spans="1:7" ht="15.75" customHeight="1">
      <c r="A27" s="261" t="str">
        <f t="shared" si="0"/>
        <v>0</v>
      </c>
      <c r="B27" s="259"/>
      <c r="D27" s="24"/>
      <c r="E27" s="21"/>
      <c r="F27" s="22"/>
      <c r="G27" s="23"/>
    </row>
    <row r="28" spans="1:7" ht="15.75" customHeight="1">
      <c r="A28" s="261" t="str">
        <f t="shared" si="0"/>
        <v>0</v>
      </c>
      <c r="B28" s="259"/>
      <c r="D28" s="21"/>
      <c r="E28" s="21"/>
      <c r="F28" s="22"/>
      <c r="G28" s="23"/>
    </row>
    <row r="29" spans="1:7" ht="15.75" customHeight="1">
      <c r="A29" s="261" t="str">
        <f t="shared" si="0"/>
        <v>0</v>
      </c>
      <c r="B29" s="259"/>
      <c r="D29" s="24"/>
      <c r="E29" s="21"/>
      <c r="F29" s="22"/>
      <c r="G29" s="23"/>
    </row>
    <row r="30" spans="1:7" ht="15.75" customHeight="1">
      <c r="A30" s="261" t="str">
        <f t="shared" si="0"/>
        <v>0</v>
      </c>
      <c r="B30" s="259"/>
      <c r="D30" s="21"/>
      <c r="E30" s="21"/>
      <c r="F30" s="22"/>
      <c r="G30" s="23"/>
    </row>
    <row r="31" spans="1:7" ht="15.75" customHeight="1">
      <c r="A31" s="261" t="str">
        <f t="shared" si="0"/>
        <v>0</v>
      </c>
      <c r="B31" s="259"/>
      <c r="D31" s="24"/>
      <c r="E31" s="21"/>
      <c r="F31" s="22"/>
      <c r="G31" s="23"/>
    </row>
    <row r="32" spans="1:7" ht="15.75" customHeight="1">
      <c r="A32" s="261" t="str">
        <f t="shared" si="0"/>
        <v>0</v>
      </c>
      <c r="B32" s="259"/>
      <c r="D32" s="21"/>
      <c r="E32" s="21"/>
      <c r="F32" s="22"/>
      <c r="G32" s="23"/>
    </row>
    <row r="33" spans="1:7" ht="15.75" customHeight="1">
      <c r="A33" s="261" t="str">
        <f t="shared" si="0"/>
        <v>0</v>
      </c>
      <c r="B33" s="259"/>
      <c r="D33" s="24"/>
      <c r="E33" s="21"/>
      <c r="F33" s="22"/>
      <c r="G33" s="23"/>
    </row>
    <row r="34" spans="1:7" ht="15.75" customHeight="1">
      <c r="A34" s="261" t="str">
        <f t="shared" si="0"/>
        <v>0</v>
      </c>
      <c r="B34" s="259"/>
      <c r="D34" s="21"/>
      <c r="E34" s="21"/>
      <c r="F34" s="22"/>
      <c r="G34" s="23"/>
    </row>
    <row r="35" spans="1:7" ht="15.75" customHeight="1">
      <c r="A35" s="261" t="str">
        <f t="shared" si="0"/>
        <v>0</v>
      </c>
      <c r="B35" s="259"/>
      <c r="D35" s="24"/>
      <c r="E35" s="21"/>
      <c r="F35" s="22"/>
      <c r="G35" s="23"/>
    </row>
    <row r="36" spans="1:7" ht="15.75" customHeight="1">
      <c r="A36" s="261" t="str">
        <f t="shared" si="0"/>
        <v>0</v>
      </c>
      <c r="B36" s="259"/>
      <c r="D36" s="21"/>
      <c r="E36" s="21"/>
      <c r="F36" s="22"/>
      <c r="G36" s="23"/>
    </row>
    <row r="37" spans="1:7" ht="15.75" customHeight="1">
      <c r="A37" s="261" t="str">
        <f t="shared" si="0"/>
        <v>0</v>
      </c>
      <c r="B37" s="259"/>
      <c r="D37" s="24"/>
      <c r="E37" s="21"/>
      <c r="F37" s="22"/>
      <c r="G37" s="23"/>
    </row>
    <row r="38" spans="1:7" ht="15.75" customHeight="1">
      <c r="A38" s="261" t="str">
        <f t="shared" si="0"/>
        <v>0</v>
      </c>
      <c r="B38" s="259"/>
      <c r="D38" s="21"/>
      <c r="E38" s="21"/>
      <c r="F38" s="22"/>
      <c r="G38" s="23"/>
    </row>
    <row r="39" spans="1:7" ht="15.75" customHeight="1">
      <c r="A39" s="261" t="str">
        <f t="shared" si="0"/>
        <v>0</v>
      </c>
      <c r="B39" s="259"/>
      <c r="D39" s="24"/>
      <c r="E39" s="21"/>
      <c r="F39" s="22"/>
      <c r="G39" s="23"/>
    </row>
    <row r="40" spans="1:7" ht="15.75" customHeight="1">
      <c r="A40" s="261" t="str">
        <f t="shared" si="0"/>
        <v>0</v>
      </c>
      <c r="B40" s="259"/>
      <c r="D40" s="21"/>
      <c r="E40" s="21"/>
      <c r="F40" s="22"/>
      <c r="G40" s="23"/>
    </row>
    <row r="41" spans="1:7" ht="15.75" customHeight="1">
      <c r="A41" s="261" t="str">
        <f t="shared" si="0"/>
        <v>0</v>
      </c>
      <c r="B41" s="259"/>
      <c r="D41" s="24"/>
      <c r="E41" s="21"/>
      <c r="F41" s="22"/>
      <c r="G41" s="23"/>
    </row>
    <row r="42" spans="1:7" ht="15.75" customHeight="1">
      <c r="A42" s="261" t="str">
        <f t="shared" si="0"/>
        <v>0</v>
      </c>
      <c r="B42" s="259"/>
      <c r="D42" s="21"/>
      <c r="E42" s="21"/>
      <c r="F42" s="22"/>
      <c r="G42" s="28"/>
    </row>
    <row r="43" spans="1:7" ht="15.75" customHeight="1">
      <c r="A43" s="261" t="str">
        <f t="shared" si="0"/>
        <v>0</v>
      </c>
      <c r="B43" s="259"/>
      <c r="D43" s="24"/>
      <c r="E43" s="21"/>
      <c r="F43" s="22"/>
      <c r="G43" s="28"/>
    </row>
    <row r="44" spans="1:7" ht="15.75" customHeight="1">
      <c r="A44" s="261" t="str">
        <f t="shared" si="0"/>
        <v>0</v>
      </c>
      <c r="B44" s="259"/>
      <c r="D44" s="21"/>
      <c r="E44" s="21"/>
      <c r="F44" s="22"/>
      <c r="G44" s="28"/>
    </row>
    <row r="45" spans="1:7" ht="15.75" customHeight="1">
      <c r="A45" s="261" t="str">
        <f t="shared" si="0"/>
        <v>0</v>
      </c>
      <c r="B45" s="259"/>
      <c r="D45" s="24"/>
      <c r="E45" s="21"/>
      <c r="F45" s="22"/>
    </row>
    <row r="46" spans="1:7" ht="15.75" customHeight="1">
      <c r="A46" s="261" t="str">
        <f t="shared" si="0"/>
        <v>0</v>
      </c>
      <c r="B46" s="259"/>
      <c r="D46" s="21"/>
      <c r="E46" s="21"/>
      <c r="F46" s="22"/>
    </row>
    <row r="47" spans="1:7" ht="15.75" customHeight="1">
      <c r="A47" s="261" t="str">
        <f t="shared" si="0"/>
        <v>0</v>
      </c>
      <c r="B47" s="259"/>
      <c r="D47" s="24"/>
      <c r="E47" s="21"/>
      <c r="F47" s="22"/>
    </row>
    <row r="48" spans="1:7" ht="15.75" customHeight="1">
      <c r="A48" s="261" t="str">
        <f t="shared" si="0"/>
        <v>0</v>
      </c>
      <c r="B48" s="259"/>
      <c r="D48" s="21"/>
      <c r="E48" s="21"/>
      <c r="F48" s="22"/>
    </row>
    <row r="49" spans="1:6" ht="15.75" customHeight="1">
      <c r="A49" s="261" t="str">
        <f t="shared" si="0"/>
        <v>0</v>
      </c>
      <c r="B49" s="259"/>
      <c r="D49" s="24"/>
      <c r="E49" s="21"/>
      <c r="F49" s="22"/>
    </row>
    <row r="50" spans="1:6" ht="15.75" customHeight="1">
      <c r="A50" s="261" t="str">
        <f t="shared" si="0"/>
        <v>0</v>
      </c>
      <c r="B50" s="259"/>
      <c r="D50" s="21"/>
      <c r="E50" s="21"/>
      <c r="F50" s="22"/>
    </row>
    <row r="51" spans="1:6" ht="15.75" customHeight="1">
      <c r="A51" s="261" t="str">
        <f t="shared" si="0"/>
        <v>0</v>
      </c>
      <c r="B51" s="259"/>
      <c r="D51" s="24"/>
      <c r="E51" s="21"/>
      <c r="F51" s="22"/>
    </row>
    <row r="52" spans="1:6" ht="15.75" customHeight="1">
      <c r="A52" s="261" t="str">
        <f t="shared" si="0"/>
        <v>0</v>
      </c>
      <c r="B52" s="259"/>
      <c r="D52" s="21"/>
      <c r="E52" s="21"/>
    </row>
    <row r="53" spans="1:6" ht="15.75" customHeight="1">
      <c r="A53" s="261" t="str">
        <f t="shared" si="0"/>
        <v>0</v>
      </c>
      <c r="B53" s="259"/>
      <c r="D53" s="21"/>
      <c r="E53" s="21"/>
    </row>
    <row r="54" spans="1:6" ht="15.75" customHeight="1">
      <c r="A54" s="261" t="str">
        <f t="shared" si="0"/>
        <v>0</v>
      </c>
      <c r="B54" s="259"/>
      <c r="D54" s="21"/>
      <c r="E54" s="21"/>
    </row>
    <row r="55" spans="1:6" ht="15.75" customHeight="1">
      <c r="A55" s="261" t="str">
        <f t="shared" si="0"/>
        <v>0</v>
      </c>
      <c r="B55" s="259"/>
      <c r="D55" s="24"/>
      <c r="E55" s="21"/>
    </row>
    <row r="56" spans="1:6" ht="15.75" customHeight="1">
      <c r="A56" s="261" t="str">
        <f t="shared" si="0"/>
        <v>0</v>
      </c>
      <c r="B56" s="259"/>
      <c r="D56" s="21"/>
      <c r="E56" s="21"/>
    </row>
    <row r="57" spans="1:6" ht="15.75" customHeight="1">
      <c r="A57" s="261" t="str">
        <f t="shared" si="0"/>
        <v>0</v>
      </c>
      <c r="B57" s="259"/>
      <c r="D57" s="21"/>
      <c r="E57" s="21"/>
    </row>
    <row r="58" spans="1:6" ht="15.75" customHeight="1">
      <c r="A58" s="261" t="str">
        <f t="shared" si="0"/>
        <v>0</v>
      </c>
      <c r="B58" s="259"/>
      <c r="D58" s="21"/>
      <c r="E58" s="21"/>
    </row>
    <row r="59" spans="1:6" ht="15.75" customHeight="1">
      <c r="A59" s="261" t="str">
        <f t="shared" si="0"/>
        <v>0</v>
      </c>
      <c r="B59" s="259"/>
      <c r="D59" s="24"/>
      <c r="E59" s="21"/>
    </row>
    <row r="60" spans="1:6" ht="15.75" customHeight="1">
      <c r="A60" s="261" t="str">
        <f t="shared" si="0"/>
        <v>0</v>
      </c>
      <c r="B60" s="259"/>
      <c r="D60" s="21"/>
      <c r="E60" s="21"/>
    </row>
    <row r="61" spans="1:6" ht="15.75" customHeight="1">
      <c r="A61" s="261" t="str">
        <f t="shared" si="0"/>
        <v>0</v>
      </c>
      <c r="B61" s="259"/>
      <c r="D61" s="21"/>
      <c r="E61" s="21"/>
    </row>
    <row r="62" spans="1:6" ht="15.75" customHeight="1">
      <c r="A62" s="261" t="str">
        <f t="shared" si="0"/>
        <v>0</v>
      </c>
      <c r="B62" s="259"/>
      <c r="D62" s="21"/>
      <c r="E62" s="21"/>
    </row>
    <row r="63" spans="1:6" ht="15.75" customHeight="1">
      <c r="A63" s="261" t="str">
        <f t="shared" si="0"/>
        <v>0</v>
      </c>
      <c r="B63" s="259"/>
      <c r="D63" s="24"/>
      <c r="E63" s="21"/>
    </row>
    <row r="64" spans="1:6" ht="15.75" customHeight="1">
      <c r="A64" s="261" t="str">
        <f t="shared" si="0"/>
        <v>0</v>
      </c>
      <c r="B64" s="259"/>
      <c r="D64" s="21"/>
      <c r="E64" s="21"/>
    </row>
    <row r="65" spans="1:5" ht="15.75" customHeight="1">
      <c r="A65" s="261" t="str">
        <f t="shared" si="0"/>
        <v>0</v>
      </c>
      <c r="B65" s="259"/>
      <c r="D65" s="21"/>
      <c r="E65" s="21"/>
    </row>
    <row r="66" spans="1:5" ht="15.75" customHeight="1">
      <c r="A66" s="261" t="str">
        <f t="shared" ref="A66:A129" si="1">IF(C66&lt;10,B66&amp;0&amp;C66,B66&amp;C66)</f>
        <v>0</v>
      </c>
      <c r="B66" s="259"/>
      <c r="D66" s="21"/>
      <c r="E66" s="21"/>
    </row>
    <row r="67" spans="1:5" ht="15.75" customHeight="1">
      <c r="A67" s="261" t="str">
        <f t="shared" si="1"/>
        <v>0</v>
      </c>
      <c r="B67" s="259"/>
      <c r="D67" s="24"/>
      <c r="E67" s="21"/>
    </row>
    <row r="68" spans="1:5" ht="15.75" customHeight="1">
      <c r="A68" s="261" t="str">
        <f t="shared" si="1"/>
        <v>0</v>
      </c>
      <c r="B68" s="259"/>
      <c r="D68" s="21"/>
      <c r="E68" s="21"/>
    </row>
    <row r="69" spans="1:5" ht="15.75" customHeight="1">
      <c r="A69" s="261" t="str">
        <f t="shared" si="1"/>
        <v>0</v>
      </c>
      <c r="B69" s="259"/>
      <c r="D69" s="21"/>
      <c r="E69" s="21"/>
    </row>
    <row r="70" spans="1:5" ht="15.75" customHeight="1">
      <c r="A70" s="261" t="str">
        <f t="shared" si="1"/>
        <v>0</v>
      </c>
      <c r="B70" s="259"/>
      <c r="D70" s="21"/>
      <c r="E70" s="21"/>
    </row>
    <row r="71" spans="1:5" ht="15.75" customHeight="1">
      <c r="A71" s="261" t="str">
        <f t="shared" si="1"/>
        <v>0</v>
      </c>
      <c r="B71" s="259"/>
      <c r="D71" s="24"/>
      <c r="E71" s="21"/>
    </row>
    <row r="72" spans="1:5" ht="15.75" customHeight="1">
      <c r="A72" s="261" t="str">
        <f t="shared" si="1"/>
        <v>0</v>
      </c>
      <c r="B72" s="259"/>
      <c r="D72" s="21"/>
      <c r="E72" s="21"/>
    </row>
    <row r="73" spans="1:5" ht="15.75" customHeight="1">
      <c r="A73" s="261" t="str">
        <f t="shared" si="1"/>
        <v>0</v>
      </c>
      <c r="B73" s="259"/>
      <c r="D73" s="21"/>
      <c r="E73" s="21"/>
    </row>
    <row r="74" spans="1:5" ht="15.75" customHeight="1">
      <c r="A74" s="261" t="str">
        <f t="shared" si="1"/>
        <v>0</v>
      </c>
      <c r="B74" s="259"/>
      <c r="D74" s="21"/>
      <c r="E74" s="21"/>
    </row>
    <row r="75" spans="1:5" ht="15.75" customHeight="1">
      <c r="A75" s="261" t="str">
        <f t="shared" si="1"/>
        <v>0</v>
      </c>
      <c r="B75" s="259"/>
      <c r="D75" s="24"/>
      <c r="E75" s="21"/>
    </row>
    <row r="76" spans="1:5" ht="15.75" customHeight="1">
      <c r="A76" s="261" t="str">
        <f t="shared" si="1"/>
        <v>0</v>
      </c>
      <c r="B76" s="259"/>
      <c r="D76" s="21"/>
      <c r="E76" s="21"/>
    </row>
    <row r="77" spans="1:5" ht="15.75" customHeight="1">
      <c r="A77" s="261" t="str">
        <f t="shared" si="1"/>
        <v>0</v>
      </c>
      <c r="B77" s="259"/>
      <c r="D77" s="21"/>
      <c r="E77" s="21"/>
    </row>
    <row r="78" spans="1:5" ht="15.75" customHeight="1">
      <c r="A78" s="261" t="str">
        <f t="shared" si="1"/>
        <v>0</v>
      </c>
      <c r="B78" s="259"/>
      <c r="D78" s="21"/>
      <c r="E78" s="21"/>
    </row>
    <row r="79" spans="1:5" ht="15.75" customHeight="1">
      <c r="A79" s="261" t="str">
        <f t="shared" si="1"/>
        <v>0</v>
      </c>
      <c r="B79" s="259"/>
      <c r="D79" s="24"/>
      <c r="E79" s="21"/>
    </row>
    <row r="80" spans="1:5" ht="15.75" customHeight="1">
      <c r="A80" s="261" t="str">
        <f t="shared" si="1"/>
        <v>0</v>
      </c>
      <c r="B80" s="259"/>
      <c r="D80" s="21"/>
      <c r="E80" s="21"/>
    </row>
    <row r="81" spans="1:5" ht="15.75" customHeight="1">
      <c r="A81" s="261" t="str">
        <f t="shared" si="1"/>
        <v>0</v>
      </c>
      <c r="B81" s="259"/>
      <c r="D81" s="21"/>
      <c r="E81" s="21"/>
    </row>
    <row r="82" spans="1:5" ht="15.75" customHeight="1">
      <c r="A82" s="261" t="str">
        <f t="shared" si="1"/>
        <v>0</v>
      </c>
      <c r="B82" s="259"/>
      <c r="D82" s="21"/>
      <c r="E82" s="21"/>
    </row>
    <row r="83" spans="1:5" ht="15.75" customHeight="1">
      <c r="A83" s="261" t="str">
        <f t="shared" si="1"/>
        <v>0</v>
      </c>
      <c r="B83" s="259"/>
      <c r="D83" s="24"/>
      <c r="E83" s="21"/>
    </row>
    <row r="84" spans="1:5" ht="15.75" customHeight="1">
      <c r="A84" s="261" t="str">
        <f t="shared" si="1"/>
        <v>0</v>
      </c>
      <c r="B84" s="259"/>
      <c r="D84" s="21"/>
      <c r="E84" s="21"/>
    </row>
    <row r="85" spans="1:5" ht="15.75" customHeight="1">
      <c r="A85" s="261" t="str">
        <f t="shared" si="1"/>
        <v>0</v>
      </c>
      <c r="B85" s="259"/>
      <c r="D85" s="21"/>
      <c r="E85" s="21"/>
    </row>
    <row r="86" spans="1:5" ht="15.75" customHeight="1">
      <c r="A86" s="261" t="str">
        <f t="shared" si="1"/>
        <v>0</v>
      </c>
      <c r="B86" s="259"/>
      <c r="D86" s="21"/>
      <c r="E86" s="21"/>
    </row>
    <row r="87" spans="1:5" ht="15.75" customHeight="1">
      <c r="A87" s="261" t="str">
        <f t="shared" si="1"/>
        <v>0</v>
      </c>
      <c r="B87" s="259"/>
      <c r="D87" s="24"/>
      <c r="E87" s="21"/>
    </row>
    <row r="88" spans="1:5" ht="15.75" customHeight="1">
      <c r="A88" s="261" t="str">
        <f t="shared" si="1"/>
        <v>0</v>
      </c>
      <c r="B88" s="259"/>
      <c r="D88" s="21"/>
      <c r="E88" s="21"/>
    </row>
    <row r="89" spans="1:5" ht="15.75" customHeight="1">
      <c r="A89" s="261" t="str">
        <f t="shared" si="1"/>
        <v>0</v>
      </c>
      <c r="B89" s="259"/>
      <c r="D89" s="21"/>
      <c r="E89" s="21"/>
    </row>
    <row r="90" spans="1:5" ht="15.75" customHeight="1">
      <c r="A90" s="261" t="str">
        <f t="shared" si="1"/>
        <v>0</v>
      </c>
      <c r="B90" s="259"/>
      <c r="D90" s="21"/>
      <c r="E90" s="21"/>
    </row>
    <row r="91" spans="1:5" ht="15.75" customHeight="1">
      <c r="A91" s="261" t="str">
        <f t="shared" si="1"/>
        <v>0</v>
      </c>
      <c r="B91" s="259"/>
      <c r="D91" s="24"/>
      <c r="E91" s="21"/>
    </row>
    <row r="92" spans="1:5" ht="15.75" customHeight="1">
      <c r="A92" s="261" t="str">
        <f t="shared" si="1"/>
        <v>0</v>
      </c>
      <c r="B92" s="259"/>
      <c r="D92" s="21"/>
      <c r="E92" s="21"/>
    </row>
    <row r="93" spans="1:5" ht="15.75" customHeight="1">
      <c r="A93" s="261" t="str">
        <f t="shared" si="1"/>
        <v>0</v>
      </c>
      <c r="B93" s="259"/>
      <c r="D93" s="21"/>
      <c r="E93" s="21"/>
    </row>
    <row r="94" spans="1:5" ht="15.75" customHeight="1">
      <c r="A94" s="261" t="str">
        <f t="shared" si="1"/>
        <v>0</v>
      </c>
      <c r="B94" s="259"/>
      <c r="D94" s="21"/>
      <c r="E94" s="21"/>
    </row>
    <row r="95" spans="1:5" ht="15.75" customHeight="1">
      <c r="A95" s="261" t="str">
        <f t="shared" si="1"/>
        <v>0</v>
      </c>
      <c r="B95" s="259"/>
      <c r="D95" s="24"/>
      <c r="E95" s="21"/>
    </row>
    <row r="96" spans="1:5" ht="15.75" customHeight="1">
      <c r="A96" s="261" t="str">
        <f t="shared" si="1"/>
        <v>0</v>
      </c>
      <c r="B96" s="259"/>
      <c r="D96" s="21"/>
      <c r="E96" s="21"/>
    </row>
    <row r="97" spans="1:5" ht="15.75" customHeight="1">
      <c r="A97" s="261" t="str">
        <f t="shared" si="1"/>
        <v>0</v>
      </c>
      <c r="B97" s="259"/>
      <c r="D97" s="21"/>
      <c r="E97" s="21"/>
    </row>
    <row r="98" spans="1:5" ht="15.75" customHeight="1">
      <c r="A98" s="261" t="str">
        <f t="shared" si="1"/>
        <v>0</v>
      </c>
      <c r="B98" s="259"/>
      <c r="D98" s="21"/>
      <c r="E98" s="21"/>
    </row>
    <row r="99" spans="1:5" ht="15.75" customHeight="1">
      <c r="A99" s="261" t="str">
        <f t="shared" si="1"/>
        <v>0</v>
      </c>
      <c r="B99" s="259"/>
      <c r="D99" s="24"/>
      <c r="E99" s="21"/>
    </row>
    <row r="100" spans="1:5" ht="15.75" customHeight="1">
      <c r="A100" s="261" t="str">
        <f t="shared" si="1"/>
        <v>0</v>
      </c>
      <c r="B100" s="259"/>
      <c r="D100" s="21"/>
      <c r="E100" s="21"/>
    </row>
    <row r="101" spans="1:5" ht="15.75" customHeight="1">
      <c r="A101" s="261" t="str">
        <f t="shared" si="1"/>
        <v>0</v>
      </c>
      <c r="B101" s="259"/>
      <c r="D101" s="21"/>
      <c r="E101" s="21"/>
    </row>
    <row r="102" spans="1:5" ht="15.75" customHeight="1">
      <c r="A102" s="261" t="str">
        <f t="shared" si="1"/>
        <v>0</v>
      </c>
      <c r="B102" s="259"/>
    </row>
    <row r="103" spans="1:5" ht="15.75" customHeight="1">
      <c r="A103" s="261" t="str">
        <f t="shared" si="1"/>
        <v>0</v>
      </c>
      <c r="B103" s="259"/>
    </row>
    <row r="104" spans="1:5" ht="15.75" customHeight="1">
      <c r="A104" s="261" t="str">
        <f t="shared" si="1"/>
        <v>0</v>
      </c>
      <c r="B104" s="259"/>
    </row>
    <row r="105" spans="1:5" ht="15.75" customHeight="1">
      <c r="A105" s="261" t="str">
        <f t="shared" si="1"/>
        <v>0</v>
      </c>
      <c r="B105" s="259"/>
    </row>
    <row r="106" spans="1:5" ht="15.75" customHeight="1">
      <c r="A106" s="261" t="str">
        <f t="shared" si="1"/>
        <v>0</v>
      </c>
      <c r="B106" s="259"/>
    </row>
    <row r="107" spans="1:5" ht="15.75" customHeight="1">
      <c r="A107" s="261" t="str">
        <f t="shared" si="1"/>
        <v>0</v>
      </c>
      <c r="B107" s="259"/>
    </row>
    <row r="108" spans="1:5" ht="15.75" customHeight="1">
      <c r="A108" s="261" t="str">
        <f t="shared" si="1"/>
        <v>0</v>
      </c>
      <c r="B108" s="259"/>
    </row>
    <row r="109" spans="1:5" ht="15.75" customHeight="1">
      <c r="A109" s="261" t="str">
        <f t="shared" si="1"/>
        <v>0</v>
      </c>
      <c r="B109" s="259"/>
    </row>
    <row r="110" spans="1:5" ht="15.75" customHeight="1">
      <c r="A110" s="261" t="str">
        <f t="shared" si="1"/>
        <v>0</v>
      </c>
      <c r="B110" s="259"/>
    </row>
    <row r="111" spans="1:5" ht="15.75" customHeight="1">
      <c r="A111" s="261" t="str">
        <f t="shared" si="1"/>
        <v>0</v>
      </c>
      <c r="B111" s="259"/>
    </row>
    <row r="112" spans="1:5" ht="15.75" customHeight="1">
      <c r="A112" s="261" t="str">
        <f t="shared" si="1"/>
        <v>0</v>
      </c>
      <c r="B112" s="259"/>
    </row>
    <row r="113" spans="1:2" ht="15.75" customHeight="1">
      <c r="A113" s="261" t="str">
        <f t="shared" si="1"/>
        <v>0</v>
      </c>
      <c r="B113" s="259"/>
    </row>
    <row r="114" spans="1:2" ht="15.75" customHeight="1">
      <c r="A114" s="261" t="str">
        <f t="shared" si="1"/>
        <v>0</v>
      </c>
      <c r="B114" s="259"/>
    </row>
    <row r="115" spans="1:2" ht="15.75" customHeight="1">
      <c r="A115" s="261" t="str">
        <f t="shared" si="1"/>
        <v>0</v>
      </c>
      <c r="B115" s="259"/>
    </row>
    <row r="116" spans="1:2" ht="15.75" customHeight="1">
      <c r="A116" s="261" t="str">
        <f t="shared" si="1"/>
        <v>0</v>
      </c>
      <c r="B116" s="259"/>
    </row>
    <row r="117" spans="1:2" ht="15.75" customHeight="1">
      <c r="A117" s="261" t="str">
        <f t="shared" si="1"/>
        <v>0</v>
      </c>
      <c r="B117" s="259"/>
    </row>
    <row r="118" spans="1:2" ht="15.75" customHeight="1">
      <c r="A118" s="261" t="str">
        <f t="shared" si="1"/>
        <v>0</v>
      </c>
      <c r="B118" s="259"/>
    </row>
    <row r="119" spans="1:2" ht="15.75" customHeight="1">
      <c r="A119" s="261" t="str">
        <f t="shared" si="1"/>
        <v>0</v>
      </c>
      <c r="B119" s="259"/>
    </row>
    <row r="120" spans="1:2" ht="15.75" customHeight="1">
      <c r="A120" s="261" t="str">
        <f t="shared" si="1"/>
        <v>0</v>
      </c>
      <c r="B120" s="259"/>
    </row>
    <row r="121" spans="1:2" ht="15.75" customHeight="1">
      <c r="A121" s="261" t="str">
        <f t="shared" si="1"/>
        <v>0</v>
      </c>
      <c r="B121" s="259"/>
    </row>
    <row r="122" spans="1:2" ht="15.75" customHeight="1">
      <c r="A122" s="261" t="str">
        <f t="shared" si="1"/>
        <v>0</v>
      </c>
      <c r="B122" s="259"/>
    </row>
    <row r="123" spans="1:2" ht="15.75" customHeight="1">
      <c r="A123" s="261" t="str">
        <f t="shared" si="1"/>
        <v>0</v>
      </c>
      <c r="B123" s="259"/>
    </row>
    <row r="124" spans="1:2" ht="15.75" customHeight="1">
      <c r="A124" s="261" t="str">
        <f t="shared" si="1"/>
        <v>0</v>
      </c>
      <c r="B124" s="259"/>
    </row>
    <row r="125" spans="1:2" ht="15.75" customHeight="1">
      <c r="A125" s="261" t="str">
        <f t="shared" si="1"/>
        <v>0</v>
      </c>
      <c r="B125" s="259"/>
    </row>
    <row r="126" spans="1:2" ht="15.75" customHeight="1">
      <c r="A126" s="261" t="str">
        <f t="shared" si="1"/>
        <v>0</v>
      </c>
      <c r="B126" s="259"/>
    </row>
    <row r="127" spans="1:2" ht="15.75" customHeight="1">
      <c r="A127" s="261" t="str">
        <f t="shared" si="1"/>
        <v>0</v>
      </c>
      <c r="B127" s="259"/>
    </row>
    <row r="128" spans="1:2" ht="15.75" customHeight="1">
      <c r="A128" s="261" t="str">
        <f t="shared" si="1"/>
        <v>0</v>
      </c>
      <c r="B128" s="259"/>
    </row>
    <row r="129" spans="1:2" ht="15.75" customHeight="1">
      <c r="A129" s="261" t="str">
        <f t="shared" si="1"/>
        <v>0</v>
      </c>
      <c r="B129" s="259"/>
    </row>
    <row r="130" spans="1:2" ht="15.75" customHeight="1">
      <c r="A130" s="261" t="str">
        <f t="shared" ref="A130:A193" si="2">IF(C130&lt;10,B130&amp;0&amp;C130,B130&amp;C130)</f>
        <v>0</v>
      </c>
      <c r="B130" s="259"/>
    </row>
    <row r="131" spans="1:2" ht="15.75" customHeight="1">
      <c r="A131" s="261" t="str">
        <f t="shared" si="2"/>
        <v>0</v>
      </c>
      <c r="B131" s="259"/>
    </row>
    <row r="132" spans="1:2" ht="15.75" customHeight="1">
      <c r="A132" s="261" t="str">
        <f t="shared" si="2"/>
        <v>0</v>
      </c>
      <c r="B132" s="259"/>
    </row>
    <row r="133" spans="1:2" ht="15.75" customHeight="1">
      <c r="A133" s="261" t="str">
        <f t="shared" si="2"/>
        <v>0</v>
      </c>
      <c r="B133" s="259"/>
    </row>
    <row r="134" spans="1:2" ht="15.75" customHeight="1">
      <c r="A134" s="261" t="str">
        <f t="shared" si="2"/>
        <v>0</v>
      </c>
      <c r="B134" s="259"/>
    </row>
    <row r="135" spans="1:2" ht="15.75" customHeight="1">
      <c r="A135" s="261" t="str">
        <f t="shared" si="2"/>
        <v>0</v>
      </c>
      <c r="B135" s="259"/>
    </row>
    <row r="136" spans="1:2" ht="15.75" customHeight="1">
      <c r="A136" s="261" t="str">
        <f t="shared" si="2"/>
        <v>0</v>
      </c>
      <c r="B136" s="259"/>
    </row>
    <row r="137" spans="1:2" ht="15.75" customHeight="1">
      <c r="A137" s="261" t="str">
        <f t="shared" si="2"/>
        <v>0</v>
      </c>
      <c r="B137" s="259"/>
    </row>
    <row r="138" spans="1:2" ht="15.75" customHeight="1">
      <c r="A138" s="261" t="str">
        <f t="shared" si="2"/>
        <v>0</v>
      </c>
      <c r="B138" s="259"/>
    </row>
    <row r="139" spans="1:2" ht="15.75" customHeight="1">
      <c r="A139" s="261" t="str">
        <f t="shared" si="2"/>
        <v>0</v>
      </c>
      <c r="B139" s="259"/>
    </row>
    <row r="140" spans="1:2" ht="15.75" customHeight="1">
      <c r="A140" s="261" t="str">
        <f t="shared" si="2"/>
        <v>0</v>
      </c>
      <c r="B140" s="259"/>
    </row>
    <row r="141" spans="1:2" ht="15.75" customHeight="1">
      <c r="A141" s="261" t="str">
        <f t="shared" si="2"/>
        <v>0</v>
      </c>
      <c r="B141" s="259"/>
    </row>
    <row r="142" spans="1:2" ht="15.75" customHeight="1">
      <c r="A142" s="261" t="str">
        <f t="shared" si="2"/>
        <v>0</v>
      </c>
      <c r="B142" s="259"/>
    </row>
    <row r="143" spans="1:2" ht="15.75" customHeight="1">
      <c r="A143" s="261" t="str">
        <f t="shared" si="2"/>
        <v>0</v>
      </c>
      <c r="B143" s="259"/>
    </row>
    <row r="144" spans="1:2" ht="15.75" customHeight="1">
      <c r="A144" s="261" t="str">
        <f t="shared" si="2"/>
        <v>0</v>
      </c>
      <c r="B144" s="259"/>
    </row>
    <row r="145" spans="1:2" ht="15.75" customHeight="1">
      <c r="A145" s="261" t="str">
        <f t="shared" si="2"/>
        <v>0</v>
      </c>
      <c r="B145" s="259"/>
    </row>
    <row r="146" spans="1:2" ht="15.75" customHeight="1">
      <c r="A146" s="261" t="str">
        <f t="shared" si="2"/>
        <v>0</v>
      </c>
      <c r="B146" s="259"/>
    </row>
    <row r="147" spans="1:2" ht="15.75" customHeight="1">
      <c r="A147" s="261" t="str">
        <f t="shared" si="2"/>
        <v>0</v>
      </c>
      <c r="B147" s="259"/>
    </row>
    <row r="148" spans="1:2" ht="15.75" customHeight="1">
      <c r="A148" s="261" t="str">
        <f t="shared" si="2"/>
        <v>0</v>
      </c>
      <c r="B148" s="259"/>
    </row>
    <row r="149" spans="1:2" ht="15.75" customHeight="1">
      <c r="A149" s="261" t="str">
        <f t="shared" si="2"/>
        <v>0</v>
      </c>
      <c r="B149" s="259"/>
    </row>
    <row r="150" spans="1:2" ht="15.75" customHeight="1">
      <c r="A150" s="261" t="str">
        <f t="shared" si="2"/>
        <v>0</v>
      </c>
      <c r="B150" s="259"/>
    </row>
    <row r="151" spans="1:2" ht="15.75" customHeight="1">
      <c r="A151" s="261" t="str">
        <f t="shared" si="2"/>
        <v>0</v>
      </c>
      <c r="B151" s="259"/>
    </row>
    <row r="152" spans="1:2" ht="15.75" customHeight="1">
      <c r="A152" s="261" t="str">
        <f t="shared" si="2"/>
        <v>0</v>
      </c>
      <c r="B152" s="259"/>
    </row>
    <row r="153" spans="1:2" ht="15.75" customHeight="1">
      <c r="A153" s="261" t="str">
        <f t="shared" si="2"/>
        <v>0</v>
      </c>
      <c r="B153" s="259"/>
    </row>
    <row r="154" spans="1:2" ht="15.75" customHeight="1">
      <c r="A154" s="261" t="str">
        <f t="shared" si="2"/>
        <v>0</v>
      </c>
      <c r="B154" s="259"/>
    </row>
    <row r="155" spans="1:2" ht="15.75" customHeight="1">
      <c r="A155" s="261" t="str">
        <f t="shared" si="2"/>
        <v>0</v>
      </c>
      <c r="B155" s="259"/>
    </row>
    <row r="156" spans="1:2" ht="15.75" customHeight="1">
      <c r="A156" s="261" t="str">
        <f t="shared" si="2"/>
        <v>0</v>
      </c>
      <c r="B156" s="259"/>
    </row>
    <row r="157" spans="1:2" ht="15.75" customHeight="1">
      <c r="A157" s="261" t="str">
        <f t="shared" si="2"/>
        <v>0</v>
      </c>
      <c r="B157" s="259"/>
    </row>
    <row r="158" spans="1:2" ht="15.75" customHeight="1">
      <c r="A158" s="261" t="str">
        <f t="shared" si="2"/>
        <v>0</v>
      </c>
      <c r="B158" s="259"/>
    </row>
    <row r="159" spans="1:2" ht="15.75" customHeight="1">
      <c r="A159" s="261" t="str">
        <f t="shared" si="2"/>
        <v>0</v>
      </c>
      <c r="B159" s="259"/>
    </row>
    <row r="160" spans="1:2" ht="15.75" customHeight="1">
      <c r="A160" s="261" t="str">
        <f t="shared" si="2"/>
        <v>0</v>
      </c>
      <c r="B160" s="259"/>
    </row>
    <row r="161" spans="1:2" ht="15.75" customHeight="1">
      <c r="A161" s="261" t="str">
        <f t="shared" si="2"/>
        <v>0</v>
      </c>
      <c r="B161" s="259"/>
    </row>
    <row r="162" spans="1:2" ht="15.75" customHeight="1">
      <c r="A162" s="261" t="str">
        <f t="shared" si="2"/>
        <v>0</v>
      </c>
      <c r="B162" s="259"/>
    </row>
    <row r="163" spans="1:2" ht="15.75" customHeight="1">
      <c r="A163" s="261" t="str">
        <f t="shared" si="2"/>
        <v>0</v>
      </c>
      <c r="B163" s="259"/>
    </row>
    <row r="164" spans="1:2" ht="15.75" customHeight="1">
      <c r="A164" s="261" t="str">
        <f t="shared" si="2"/>
        <v>0</v>
      </c>
      <c r="B164" s="259"/>
    </row>
    <row r="165" spans="1:2" ht="15.75" customHeight="1">
      <c r="A165" s="261" t="str">
        <f t="shared" si="2"/>
        <v>0</v>
      </c>
      <c r="B165" s="259"/>
    </row>
    <row r="166" spans="1:2" ht="15.75" customHeight="1">
      <c r="A166" s="261" t="str">
        <f t="shared" si="2"/>
        <v>0</v>
      </c>
      <c r="B166" s="259"/>
    </row>
    <row r="167" spans="1:2" ht="15.75" customHeight="1">
      <c r="A167" s="261" t="str">
        <f t="shared" si="2"/>
        <v>0</v>
      </c>
      <c r="B167" s="259"/>
    </row>
    <row r="168" spans="1:2" ht="15.75" customHeight="1">
      <c r="A168" s="261" t="str">
        <f t="shared" si="2"/>
        <v>0</v>
      </c>
      <c r="B168" s="259"/>
    </row>
    <row r="169" spans="1:2" ht="15.75" customHeight="1">
      <c r="A169" s="261" t="str">
        <f t="shared" si="2"/>
        <v>0</v>
      </c>
      <c r="B169" s="259"/>
    </row>
    <row r="170" spans="1:2" ht="15.75" customHeight="1">
      <c r="A170" s="261" t="str">
        <f t="shared" si="2"/>
        <v>0</v>
      </c>
      <c r="B170" s="259"/>
    </row>
    <row r="171" spans="1:2" ht="15.75" customHeight="1">
      <c r="A171" s="261" t="str">
        <f t="shared" si="2"/>
        <v>0</v>
      </c>
      <c r="B171" s="259"/>
    </row>
    <row r="172" spans="1:2" ht="15.75" customHeight="1">
      <c r="A172" s="261" t="str">
        <f t="shared" si="2"/>
        <v>0</v>
      </c>
      <c r="B172" s="259"/>
    </row>
    <row r="173" spans="1:2" ht="15.75" customHeight="1">
      <c r="A173" s="261" t="str">
        <f t="shared" si="2"/>
        <v>0</v>
      </c>
      <c r="B173" s="259"/>
    </row>
    <row r="174" spans="1:2" ht="15.75" customHeight="1">
      <c r="A174" s="261" t="str">
        <f t="shared" si="2"/>
        <v>0</v>
      </c>
      <c r="B174" s="259"/>
    </row>
    <row r="175" spans="1:2" ht="15.75" customHeight="1">
      <c r="A175" s="261" t="str">
        <f t="shared" si="2"/>
        <v>0</v>
      </c>
      <c r="B175" s="259"/>
    </row>
    <row r="176" spans="1:2" ht="15.75" customHeight="1">
      <c r="A176" s="261" t="str">
        <f t="shared" si="2"/>
        <v>0</v>
      </c>
      <c r="B176" s="259"/>
    </row>
    <row r="177" spans="1:2" ht="15.75" customHeight="1">
      <c r="A177" s="261" t="str">
        <f t="shared" si="2"/>
        <v>0</v>
      </c>
      <c r="B177" s="259"/>
    </row>
    <row r="178" spans="1:2" ht="15.75" customHeight="1">
      <c r="A178" s="261" t="str">
        <f t="shared" si="2"/>
        <v>0</v>
      </c>
      <c r="B178" s="259"/>
    </row>
    <row r="179" spans="1:2" ht="15.75" customHeight="1">
      <c r="A179" s="261" t="str">
        <f t="shared" si="2"/>
        <v>0</v>
      </c>
      <c r="B179" s="259"/>
    </row>
    <row r="180" spans="1:2" ht="15.75" customHeight="1">
      <c r="A180" s="261" t="str">
        <f t="shared" si="2"/>
        <v>0</v>
      </c>
      <c r="B180" s="259"/>
    </row>
    <row r="181" spans="1:2" ht="15.75" customHeight="1">
      <c r="A181" s="261" t="str">
        <f t="shared" si="2"/>
        <v>0</v>
      </c>
      <c r="B181" s="259"/>
    </row>
    <row r="182" spans="1:2" ht="15.75" customHeight="1">
      <c r="A182" s="261" t="str">
        <f t="shared" si="2"/>
        <v>0</v>
      </c>
      <c r="B182" s="259"/>
    </row>
    <row r="183" spans="1:2" ht="15.75" customHeight="1">
      <c r="A183" s="261" t="str">
        <f t="shared" si="2"/>
        <v>0</v>
      </c>
      <c r="B183" s="259"/>
    </row>
    <row r="184" spans="1:2" ht="15.75" customHeight="1">
      <c r="A184" s="261" t="str">
        <f t="shared" si="2"/>
        <v>0</v>
      </c>
      <c r="B184" s="259"/>
    </row>
    <row r="185" spans="1:2" ht="15.75" customHeight="1">
      <c r="A185" s="261" t="str">
        <f t="shared" si="2"/>
        <v>0</v>
      </c>
      <c r="B185" s="259"/>
    </row>
    <row r="186" spans="1:2" ht="15.75" customHeight="1">
      <c r="A186" s="261" t="str">
        <f t="shared" si="2"/>
        <v>0</v>
      </c>
      <c r="B186" s="259"/>
    </row>
    <row r="187" spans="1:2" ht="15.75" customHeight="1">
      <c r="A187" s="261" t="str">
        <f t="shared" si="2"/>
        <v>0</v>
      </c>
      <c r="B187" s="259"/>
    </row>
    <row r="188" spans="1:2" ht="15.75" customHeight="1">
      <c r="A188" s="261" t="str">
        <f t="shared" si="2"/>
        <v>0</v>
      </c>
      <c r="B188" s="259"/>
    </row>
    <row r="189" spans="1:2" ht="15.75" customHeight="1">
      <c r="A189" s="261" t="str">
        <f t="shared" si="2"/>
        <v>0</v>
      </c>
      <c r="B189" s="259"/>
    </row>
    <row r="190" spans="1:2" ht="15.75" customHeight="1">
      <c r="A190" s="261" t="str">
        <f t="shared" si="2"/>
        <v>0</v>
      </c>
      <c r="B190" s="259"/>
    </row>
    <row r="191" spans="1:2" ht="15.75" customHeight="1">
      <c r="A191" s="261" t="str">
        <f t="shared" si="2"/>
        <v>0</v>
      </c>
      <c r="B191" s="259"/>
    </row>
    <row r="192" spans="1:2" ht="15.75" customHeight="1">
      <c r="A192" s="261" t="str">
        <f t="shared" si="2"/>
        <v>0</v>
      </c>
      <c r="B192" s="259"/>
    </row>
    <row r="193" spans="1:2" ht="15.75" customHeight="1">
      <c r="A193" s="261" t="str">
        <f t="shared" si="2"/>
        <v>0</v>
      </c>
      <c r="B193" s="259"/>
    </row>
    <row r="194" spans="1:2" ht="15.75" customHeight="1">
      <c r="A194" s="261" t="str">
        <f t="shared" ref="A194:A257" si="3">IF(C194&lt;10,B194&amp;0&amp;C194,B194&amp;C194)</f>
        <v>0</v>
      </c>
      <c r="B194" s="259"/>
    </row>
    <row r="195" spans="1:2" ht="15.75" customHeight="1">
      <c r="A195" s="261" t="str">
        <f t="shared" si="3"/>
        <v>0</v>
      </c>
      <c r="B195" s="259"/>
    </row>
    <row r="196" spans="1:2" ht="15.75" customHeight="1">
      <c r="A196" s="261" t="str">
        <f t="shared" si="3"/>
        <v>0</v>
      </c>
      <c r="B196" s="259"/>
    </row>
    <row r="197" spans="1:2" ht="15.75" customHeight="1">
      <c r="A197" s="261" t="str">
        <f t="shared" si="3"/>
        <v>0</v>
      </c>
      <c r="B197" s="259"/>
    </row>
    <row r="198" spans="1:2" ht="15.75" customHeight="1">
      <c r="A198" s="261" t="str">
        <f t="shared" si="3"/>
        <v>0</v>
      </c>
      <c r="B198" s="259"/>
    </row>
    <row r="199" spans="1:2" ht="15.75" customHeight="1">
      <c r="A199" s="261" t="str">
        <f t="shared" si="3"/>
        <v>0</v>
      </c>
      <c r="B199" s="259"/>
    </row>
    <row r="200" spans="1:2" ht="15.75" customHeight="1">
      <c r="A200" s="261" t="str">
        <f t="shared" si="3"/>
        <v>0</v>
      </c>
      <c r="B200" s="259"/>
    </row>
    <row r="201" spans="1:2" ht="15.75" customHeight="1">
      <c r="A201" s="261" t="str">
        <f t="shared" si="3"/>
        <v>0</v>
      </c>
      <c r="B201" s="259"/>
    </row>
    <row r="202" spans="1:2" ht="15.75" customHeight="1">
      <c r="A202" s="261" t="str">
        <f t="shared" si="3"/>
        <v>0</v>
      </c>
      <c r="B202" s="259"/>
    </row>
    <row r="203" spans="1:2" ht="15.75" customHeight="1">
      <c r="A203" s="261" t="str">
        <f t="shared" si="3"/>
        <v>0</v>
      </c>
      <c r="B203" s="259"/>
    </row>
    <row r="204" spans="1:2" ht="15.75" customHeight="1">
      <c r="A204" s="261" t="str">
        <f t="shared" si="3"/>
        <v>0</v>
      </c>
      <c r="B204" s="259"/>
    </row>
    <row r="205" spans="1:2" ht="15.75" customHeight="1">
      <c r="A205" s="261" t="str">
        <f t="shared" si="3"/>
        <v>0</v>
      </c>
      <c r="B205" s="259"/>
    </row>
    <row r="206" spans="1:2" ht="15.75" customHeight="1">
      <c r="A206" s="261" t="str">
        <f t="shared" si="3"/>
        <v>0</v>
      </c>
      <c r="B206" s="259"/>
    </row>
    <row r="207" spans="1:2" ht="15.75" customHeight="1">
      <c r="A207" s="261" t="str">
        <f t="shared" si="3"/>
        <v>0</v>
      </c>
      <c r="B207" s="259"/>
    </row>
    <row r="208" spans="1:2" ht="15.75" customHeight="1">
      <c r="A208" s="261" t="str">
        <f t="shared" si="3"/>
        <v>0</v>
      </c>
      <c r="B208" s="259"/>
    </row>
    <row r="209" spans="1:2" ht="15.75" customHeight="1">
      <c r="A209" s="261" t="str">
        <f t="shared" si="3"/>
        <v>0</v>
      </c>
      <c r="B209" s="259"/>
    </row>
    <row r="210" spans="1:2" ht="15.75" customHeight="1">
      <c r="A210" s="261" t="str">
        <f t="shared" si="3"/>
        <v>0</v>
      </c>
      <c r="B210" s="259"/>
    </row>
    <row r="211" spans="1:2" ht="15.75" customHeight="1">
      <c r="A211" s="261" t="str">
        <f t="shared" si="3"/>
        <v>0</v>
      </c>
      <c r="B211" s="259"/>
    </row>
    <row r="212" spans="1:2" ht="15.75" customHeight="1">
      <c r="A212" s="261" t="str">
        <f t="shared" si="3"/>
        <v>0</v>
      </c>
      <c r="B212" s="259"/>
    </row>
    <row r="213" spans="1:2" ht="15.75" customHeight="1">
      <c r="A213" s="261" t="str">
        <f t="shared" si="3"/>
        <v>0</v>
      </c>
      <c r="B213" s="259"/>
    </row>
    <row r="214" spans="1:2" ht="15.75" customHeight="1">
      <c r="A214" s="261" t="str">
        <f t="shared" si="3"/>
        <v>0</v>
      </c>
      <c r="B214" s="259"/>
    </row>
    <row r="215" spans="1:2" ht="15.75" customHeight="1">
      <c r="A215" s="261" t="str">
        <f t="shared" si="3"/>
        <v>0</v>
      </c>
      <c r="B215" s="259"/>
    </row>
    <row r="216" spans="1:2" ht="15.75" customHeight="1">
      <c r="A216" s="261" t="str">
        <f t="shared" si="3"/>
        <v>0</v>
      </c>
      <c r="B216" s="259"/>
    </row>
    <row r="217" spans="1:2" ht="15.75" customHeight="1">
      <c r="A217" s="261" t="str">
        <f t="shared" si="3"/>
        <v>0</v>
      </c>
      <c r="B217" s="259"/>
    </row>
    <row r="218" spans="1:2" ht="15.75" customHeight="1">
      <c r="A218" s="261" t="str">
        <f t="shared" si="3"/>
        <v>0</v>
      </c>
      <c r="B218" s="259"/>
    </row>
    <row r="219" spans="1:2" ht="15.75" customHeight="1">
      <c r="A219" s="261" t="str">
        <f t="shared" si="3"/>
        <v>0</v>
      </c>
      <c r="B219" s="259"/>
    </row>
    <row r="220" spans="1:2" ht="15.75" customHeight="1">
      <c r="A220" s="261" t="str">
        <f t="shared" si="3"/>
        <v>0</v>
      </c>
      <c r="B220" s="259"/>
    </row>
    <row r="221" spans="1:2" ht="15.75" customHeight="1">
      <c r="A221" s="261" t="str">
        <f t="shared" si="3"/>
        <v>0</v>
      </c>
      <c r="B221" s="259"/>
    </row>
    <row r="222" spans="1:2" ht="15.75" customHeight="1">
      <c r="A222" s="261" t="str">
        <f t="shared" si="3"/>
        <v>0</v>
      </c>
      <c r="B222" s="259"/>
    </row>
    <row r="223" spans="1:2" ht="15.75" customHeight="1">
      <c r="A223" s="261" t="str">
        <f t="shared" si="3"/>
        <v>0</v>
      </c>
      <c r="B223" s="259"/>
    </row>
    <row r="224" spans="1:2" ht="15.75" customHeight="1">
      <c r="A224" s="261" t="str">
        <f t="shared" si="3"/>
        <v>0</v>
      </c>
      <c r="B224" s="259"/>
    </row>
    <row r="225" spans="1:2" ht="15.75" customHeight="1">
      <c r="A225" s="261" t="str">
        <f t="shared" si="3"/>
        <v>0</v>
      </c>
      <c r="B225" s="259"/>
    </row>
    <row r="226" spans="1:2" ht="15.75" customHeight="1">
      <c r="A226" s="261" t="str">
        <f t="shared" si="3"/>
        <v>0</v>
      </c>
      <c r="B226" s="259"/>
    </row>
    <row r="227" spans="1:2" ht="15.75" customHeight="1">
      <c r="A227" s="261" t="str">
        <f t="shared" si="3"/>
        <v>0</v>
      </c>
      <c r="B227" s="259"/>
    </row>
    <row r="228" spans="1:2" ht="15.75" customHeight="1">
      <c r="A228" s="261" t="str">
        <f t="shared" si="3"/>
        <v>0</v>
      </c>
      <c r="B228" s="259"/>
    </row>
    <row r="229" spans="1:2" ht="15.75" customHeight="1">
      <c r="A229" s="261" t="str">
        <f t="shared" si="3"/>
        <v>0</v>
      </c>
      <c r="B229" s="259"/>
    </row>
    <row r="230" spans="1:2" ht="15.75" customHeight="1">
      <c r="A230" s="261" t="str">
        <f t="shared" si="3"/>
        <v>0</v>
      </c>
      <c r="B230" s="259"/>
    </row>
    <row r="231" spans="1:2" ht="15.75" customHeight="1">
      <c r="A231" s="261" t="str">
        <f t="shared" si="3"/>
        <v>0</v>
      </c>
      <c r="B231" s="259"/>
    </row>
    <row r="232" spans="1:2" ht="15.75" customHeight="1">
      <c r="A232" s="261" t="str">
        <f t="shared" si="3"/>
        <v>0</v>
      </c>
      <c r="B232" s="259"/>
    </row>
    <row r="233" spans="1:2" ht="15.75" customHeight="1">
      <c r="A233" s="261" t="str">
        <f t="shared" si="3"/>
        <v>0</v>
      </c>
      <c r="B233" s="259"/>
    </row>
    <row r="234" spans="1:2" ht="15.75" customHeight="1">
      <c r="A234" s="261" t="str">
        <f t="shared" si="3"/>
        <v>0</v>
      </c>
      <c r="B234" s="259"/>
    </row>
    <row r="235" spans="1:2" ht="15.75" customHeight="1">
      <c r="A235" s="261" t="str">
        <f t="shared" si="3"/>
        <v>0</v>
      </c>
      <c r="B235" s="259"/>
    </row>
    <row r="236" spans="1:2" ht="15.75" customHeight="1">
      <c r="A236" s="261" t="str">
        <f t="shared" si="3"/>
        <v>0</v>
      </c>
      <c r="B236" s="259"/>
    </row>
    <row r="237" spans="1:2" ht="15.75" customHeight="1">
      <c r="A237" s="261" t="str">
        <f t="shared" si="3"/>
        <v>0</v>
      </c>
      <c r="B237" s="259"/>
    </row>
    <row r="238" spans="1:2" ht="15.75" customHeight="1">
      <c r="A238" s="261" t="str">
        <f t="shared" si="3"/>
        <v>0</v>
      </c>
      <c r="B238" s="259"/>
    </row>
    <row r="239" spans="1:2" ht="15.75" customHeight="1">
      <c r="A239" s="261" t="str">
        <f t="shared" si="3"/>
        <v>0</v>
      </c>
      <c r="B239" s="259"/>
    </row>
    <row r="240" spans="1:2" ht="15.75" customHeight="1">
      <c r="A240" s="261" t="str">
        <f t="shared" si="3"/>
        <v>0</v>
      </c>
      <c r="B240" s="259"/>
    </row>
    <row r="241" spans="1:2" ht="15.75" customHeight="1">
      <c r="A241" s="261" t="str">
        <f t="shared" si="3"/>
        <v>0</v>
      </c>
      <c r="B241" s="259"/>
    </row>
    <row r="242" spans="1:2" ht="15.75" customHeight="1">
      <c r="A242" s="261" t="str">
        <f t="shared" si="3"/>
        <v>0</v>
      </c>
      <c r="B242" s="259"/>
    </row>
    <row r="243" spans="1:2" ht="15.75" customHeight="1">
      <c r="A243" s="261" t="str">
        <f t="shared" si="3"/>
        <v>0</v>
      </c>
      <c r="B243" s="259"/>
    </row>
    <row r="244" spans="1:2" ht="15.75" customHeight="1">
      <c r="A244" s="261" t="str">
        <f t="shared" si="3"/>
        <v>0</v>
      </c>
      <c r="B244" s="259"/>
    </row>
    <row r="245" spans="1:2" ht="15.75" customHeight="1">
      <c r="A245" s="261" t="str">
        <f t="shared" si="3"/>
        <v>0</v>
      </c>
      <c r="B245" s="259"/>
    </row>
    <row r="246" spans="1:2" ht="15.75" customHeight="1">
      <c r="A246" s="261" t="str">
        <f t="shared" si="3"/>
        <v>0</v>
      </c>
      <c r="B246" s="259"/>
    </row>
    <row r="247" spans="1:2" ht="15.75" customHeight="1">
      <c r="A247" s="261" t="str">
        <f t="shared" si="3"/>
        <v>0</v>
      </c>
      <c r="B247" s="259"/>
    </row>
    <row r="248" spans="1:2" ht="15.75" customHeight="1">
      <c r="A248" s="261" t="str">
        <f t="shared" si="3"/>
        <v>0</v>
      </c>
      <c r="B248" s="259"/>
    </row>
    <row r="249" spans="1:2" ht="15.75" customHeight="1">
      <c r="A249" s="261" t="str">
        <f t="shared" si="3"/>
        <v>0</v>
      </c>
      <c r="B249" s="259"/>
    </row>
    <row r="250" spans="1:2" ht="15.75" customHeight="1">
      <c r="A250" s="261" t="str">
        <f t="shared" si="3"/>
        <v>0</v>
      </c>
      <c r="B250" s="259"/>
    </row>
    <row r="251" spans="1:2" ht="15.75" customHeight="1">
      <c r="A251" s="261" t="str">
        <f t="shared" si="3"/>
        <v>0</v>
      </c>
      <c r="B251" s="259"/>
    </row>
    <row r="252" spans="1:2" ht="15.75" customHeight="1">
      <c r="A252" s="261" t="str">
        <f t="shared" si="3"/>
        <v>0</v>
      </c>
      <c r="B252" s="259"/>
    </row>
    <row r="253" spans="1:2" ht="15.75" customHeight="1">
      <c r="A253" s="261" t="str">
        <f t="shared" si="3"/>
        <v>0</v>
      </c>
      <c r="B253" s="259"/>
    </row>
    <row r="254" spans="1:2" ht="15.75" customHeight="1">
      <c r="A254" s="261" t="str">
        <f t="shared" si="3"/>
        <v>0</v>
      </c>
      <c r="B254" s="259"/>
    </row>
    <row r="255" spans="1:2" ht="15.75" customHeight="1">
      <c r="A255" s="261" t="str">
        <f t="shared" si="3"/>
        <v>0</v>
      </c>
      <c r="B255" s="259"/>
    </row>
    <row r="256" spans="1:2" ht="15.75" customHeight="1">
      <c r="A256" s="261" t="str">
        <f t="shared" si="3"/>
        <v>0</v>
      </c>
      <c r="B256" s="259"/>
    </row>
    <row r="257" spans="1:2" ht="15.75" customHeight="1">
      <c r="A257" s="261" t="str">
        <f t="shared" si="3"/>
        <v>0</v>
      </c>
      <c r="B257" s="259"/>
    </row>
    <row r="258" spans="1:2" ht="15.75" customHeight="1">
      <c r="A258" s="261" t="str">
        <f t="shared" ref="A258:A321" si="4">IF(C258&lt;10,B258&amp;0&amp;C258,B258&amp;C258)</f>
        <v>0</v>
      </c>
      <c r="B258" s="259"/>
    </row>
    <row r="259" spans="1:2" ht="15.75" customHeight="1">
      <c r="A259" s="261" t="str">
        <f t="shared" si="4"/>
        <v>0</v>
      </c>
      <c r="B259" s="259"/>
    </row>
    <row r="260" spans="1:2" ht="15.75" customHeight="1">
      <c r="A260" s="261" t="str">
        <f t="shared" si="4"/>
        <v>0</v>
      </c>
      <c r="B260" s="259"/>
    </row>
    <row r="261" spans="1:2" ht="15.75" customHeight="1">
      <c r="A261" s="261" t="str">
        <f t="shared" si="4"/>
        <v>0</v>
      </c>
      <c r="B261" s="259"/>
    </row>
    <row r="262" spans="1:2" ht="15.75" customHeight="1">
      <c r="A262" s="261" t="str">
        <f t="shared" si="4"/>
        <v>0</v>
      </c>
      <c r="B262" s="259"/>
    </row>
    <row r="263" spans="1:2" ht="15.75" customHeight="1">
      <c r="A263" s="261" t="str">
        <f t="shared" si="4"/>
        <v>0</v>
      </c>
      <c r="B263" s="259"/>
    </row>
    <row r="264" spans="1:2" ht="15.75" customHeight="1">
      <c r="A264" s="261" t="str">
        <f t="shared" si="4"/>
        <v>0</v>
      </c>
      <c r="B264" s="259"/>
    </row>
    <row r="265" spans="1:2" ht="15.75" customHeight="1">
      <c r="A265" s="261" t="str">
        <f t="shared" si="4"/>
        <v>0</v>
      </c>
      <c r="B265" s="259"/>
    </row>
    <row r="266" spans="1:2" ht="15.75" customHeight="1">
      <c r="A266" s="261" t="str">
        <f t="shared" si="4"/>
        <v>0</v>
      </c>
      <c r="B266" s="259"/>
    </row>
    <row r="267" spans="1:2" ht="15.75" customHeight="1">
      <c r="A267" s="261" t="str">
        <f t="shared" si="4"/>
        <v>0</v>
      </c>
      <c r="B267" s="259"/>
    </row>
    <row r="268" spans="1:2" ht="15.75" customHeight="1">
      <c r="A268" s="261" t="str">
        <f t="shared" si="4"/>
        <v>0</v>
      </c>
      <c r="B268" s="259"/>
    </row>
    <row r="269" spans="1:2" ht="15.75" customHeight="1">
      <c r="A269" s="261" t="str">
        <f t="shared" si="4"/>
        <v>0</v>
      </c>
      <c r="B269" s="259"/>
    </row>
    <row r="270" spans="1:2" ht="15.75" customHeight="1">
      <c r="A270" s="261" t="str">
        <f t="shared" si="4"/>
        <v>0</v>
      </c>
      <c r="B270" s="259"/>
    </row>
    <row r="271" spans="1:2" ht="15.75" customHeight="1">
      <c r="A271" s="261" t="str">
        <f t="shared" si="4"/>
        <v>0</v>
      </c>
      <c r="B271" s="259"/>
    </row>
    <row r="272" spans="1:2" ht="15.75" customHeight="1">
      <c r="A272" s="261" t="str">
        <f t="shared" si="4"/>
        <v>0</v>
      </c>
      <c r="B272" s="259"/>
    </row>
    <row r="273" spans="1:2" ht="15.75" customHeight="1">
      <c r="A273" s="261" t="str">
        <f t="shared" si="4"/>
        <v>0</v>
      </c>
      <c r="B273" s="259"/>
    </row>
    <row r="274" spans="1:2" ht="15.75" customHeight="1">
      <c r="A274" s="261" t="str">
        <f t="shared" si="4"/>
        <v>0</v>
      </c>
      <c r="B274" s="259"/>
    </row>
    <row r="275" spans="1:2" ht="15.75" customHeight="1">
      <c r="A275" s="261" t="str">
        <f t="shared" si="4"/>
        <v>0</v>
      </c>
      <c r="B275" s="259"/>
    </row>
    <row r="276" spans="1:2" ht="15.75" customHeight="1">
      <c r="A276" s="261" t="str">
        <f t="shared" si="4"/>
        <v>0</v>
      </c>
      <c r="B276" s="259"/>
    </row>
    <row r="277" spans="1:2" ht="15.75" customHeight="1">
      <c r="A277" s="261" t="str">
        <f t="shared" si="4"/>
        <v>0</v>
      </c>
      <c r="B277" s="259"/>
    </row>
    <row r="278" spans="1:2" ht="15.75" customHeight="1">
      <c r="A278" s="261" t="str">
        <f t="shared" si="4"/>
        <v>0</v>
      </c>
      <c r="B278" s="259"/>
    </row>
    <row r="279" spans="1:2" ht="15.75" customHeight="1">
      <c r="A279" s="261" t="str">
        <f t="shared" si="4"/>
        <v>0</v>
      </c>
      <c r="B279" s="259"/>
    </row>
    <row r="280" spans="1:2" ht="15.75" customHeight="1">
      <c r="A280" s="261" t="str">
        <f t="shared" si="4"/>
        <v>0</v>
      </c>
      <c r="B280" s="259"/>
    </row>
    <row r="281" spans="1:2" ht="15.75" customHeight="1">
      <c r="A281" s="261" t="str">
        <f t="shared" si="4"/>
        <v>0</v>
      </c>
      <c r="B281" s="259"/>
    </row>
    <row r="282" spans="1:2" ht="15.75" customHeight="1">
      <c r="A282" s="261" t="str">
        <f t="shared" si="4"/>
        <v>0</v>
      </c>
      <c r="B282" s="259"/>
    </row>
    <row r="283" spans="1:2" ht="15.75" customHeight="1">
      <c r="A283" s="261" t="str">
        <f t="shared" si="4"/>
        <v>0</v>
      </c>
      <c r="B283" s="259"/>
    </row>
    <row r="284" spans="1:2" ht="15.75" customHeight="1">
      <c r="A284" s="261" t="str">
        <f t="shared" si="4"/>
        <v>0</v>
      </c>
      <c r="B284" s="259"/>
    </row>
    <row r="285" spans="1:2" ht="15.75" customHeight="1">
      <c r="A285" s="261" t="str">
        <f t="shared" si="4"/>
        <v>0</v>
      </c>
      <c r="B285" s="259"/>
    </row>
    <row r="286" spans="1:2" ht="15.75" customHeight="1">
      <c r="A286" s="261" t="str">
        <f t="shared" si="4"/>
        <v>0</v>
      </c>
      <c r="B286" s="259"/>
    </row>
    <row r="287" spans="1:2" ht="15.75" customHeight="1">
      <c r="A287" s="261" t="str">
        <f t="shared" si="4"/>
        <v>0</v>
      </c>
      <c r="B287" s="259"/>
    </row>
    <row r="288" spans="1:2" ht="15.75" customHeight="1">
      <c r="A288" s="261" t="str">
        <f t="shared" si="4"/>
        <v>0</v>
      </c>
      <c r="B288" s="259"/>
    </row>
    <row r="289" spans="1:2" ht="15.75" customHeight="1">
      <c r="A289" s="261" t="str">
        <f t="shared" si="4"/>
        <v>0</v>
      </c>
      <c r="B289" s="259"/>
    </row>
    <row r="290" spans="1:2" ht="15.75" customHeight="1">
      <c r="A290" s="261" t="str">
        <f t="shared" si="4"/>
        <v>0</v>
      </c>
      <c r="B290" s="259"/>
    </row>
    <row r="291" spans="1:2" ht="15.75" customHeight="1">
      <c r="A291" s="261" t="str">
        <f t="shared" si="4"/>
        <v>0</v>
      </c>
      <c r="B291" s="259"/>
    </row>
    <row r="292" spans="1:2" ht="15.75" customHeight="1">
      <c r="A292" s="261" t="str">
        <f t="shared" si="4"/>
        <v>0</v>
      </c>
      <c r="B292" s="259"/>
    </row>
    <row r="293" spans="1:2" ht="15.75" customHeight="1">
      <c r="A293" s="261" t="str">
        <f t="shared" si="4"/>
        <v>0</v>
      </c>
      <c r="B293" s="259"/>
    </row>
    <row r="294" spans="1:2" ht="15.75" customHeight="1">
      <c r="A294" s="261" t="str">
        <f t="shared" si="4"/>
        <v>0</v>
      </c>
      <c r="B294" s="259"/>
    </row>
    <row r="295" spans="1:2" ht="15.75" customHeight="1">
      <c r="A295" s="261" t="str">
        <f t="shared" si="4"/>
        <v>0</v>
      </c>
      <c r="B295" s="259"/>
    </row>
    <row r="296" spans="1:2" ht="15.75" customHeight="1">
      <c r="A296" s="261" t="str">
        <f t="shared" si="4"/>
        <v>0</v>
      </c>
      <c r="B296" s="259"/>
    </row>
    <row r="297" spans="1:2" ht="15.75" customHeight="1">
      <c r="A297" s="261" t="str">
        <f t="shared" si="4"/>
        <v>0</v>
      </c>
      <c r="B297" s="259"/>
    </row>
    <row r="298" spans="1:2" ht="15.75" customHeight="1">
      <c r="A298" s="261" t="str">
        <f t="shared" si="4"/>
        <v>0</v>
      </c>
      <c r="B298" s="259"/>
    </row>
    <row r="299" spans="1:2" ht="15.75" customHeight="1">
      <c r="A299" s="261" t="str">
        <f t="shared" si="4"/>
        <v>0</v>
      </c>
      <c r="B299" s="259"/>
    </row>
    <row r="300" spans="1:2" ht="15.75" customHeight="1">
      <c r="A300" s="261" t="str">
        <f t="shared" si="4"/>
        <v>0</v>
      </c>
      <c r="B300" s="259"/>
    </row>
    <row r="301" spans="1:2" ht="15.75" customHeight="1">
      <c r="A301" s="261" t="str">
        <f t="shared" si="4"/>
        <v>0</v>
      </c>
      <c r="B301" s="259"/>
    </row>
    <row r="302" spans="1:2" ht="15.75" customHeight="1">
      <c r="A302" s="261" t="str">
        <f t="shared" si="4"/>
        <v>0</v>
      </c>
      <c r="B302" s="259"/>
    </row>
    <row r="303" spans="1:2" ht="15.75" customHeight="1">
      <c r="A303" s="261" t="str">
        <f t="shared" si="4"/>
        <v>0</v>
      </c>
      <c r="B303" s="259"/>
    </row>
    <row r="304" spans="1:2" ht="15.75" customHeight="1">
      <c r="A304" s="261" t="str">
        <f t="shared" si="4"/>
        <v>0</v>
      </c>
      <c r="B304" s="259"/>
    </row>
    <row r="305" spans="1:2" ht="15.75" customHeight="1">
      <c r="A305" s="261" t="str">
        <f t="shared" si="4"/>
        <v>0</v>
      </c>
      <c r="B305" s="259"/>
    </row>
    <row r="306" spans="1:2" ht="15.75" customHeight="1">
      <c r="A306" s="261" t="str">
        <f t="shared" si="4"/>
        <v>0</v>
      </c>
      <c r="B306" s="259"/>
    </row>
    <row r="307" spans="1:2" ht="15.75" customHeight="1">
      <c r="A307" s="261" t="str">
        <f t="shared" si="4"/>
        <v>0</v>
      </c>
      <c r="B307" s="259"/>
    </row>
    <row r="308" spans="1:2" ht="15.75" customHeight="1">
      <c r="A308" s="261" t="str">
        <f t="shared" si="4"/>
        <v>0</v>
      </c>
      <c r="B308" s="259"/>
    </row>
    <row r="309" spans="1:2" ht="15.75" customHeight="1">
      <c r="A309" s="261" t="str">
        <f t="shared" si="4"/>
        <v>0</v>
      </c>
      <c r="B309" s="259"/>
    </row>
    <row r="310" spans="1:2" ht="15.75" customHeight="1">
      <c r="A310" s="261" t="str">
        <f t="shared" si="4"/>
        <v>0</v>
      </c>
      <c r="B310" s="259"/>
    </row>
    <row r="311" spans="1:2" ht="15.75" customHeight="1">
      <c r="A311" s="261" t="str">
        <f t="shared" si="4"/>
        <v>0</v>
      </c>
      <c r="B311" s="259"/>
    </row>
    <row r="312" spans="1:2" ht="15.75" customHeight="1">
      <c r="A312" s="261" t="str">
        <f t="shared" si="4"/>
        <v>0</v>
      </c>
      <c r="B312" s="259"/>
    </row>
    <row r="313" spans="1:2" ht="15.75" customHeight="1">
      <c r="A313" s="261" t="str">
        <f t="shared" si="4"/>
        <v>0</v>
      </c>
      <c r="B313" s="259"/>
    </row>
    <row r="314" spans="1:2" ht="15.75" customHeight="1">
      <c r="A314" s="261" t="str">
        <f t="shared" si="4"/>
        <v>0</v>
      </c>
      <c r="B314" s="259"/>
    </row>
    <row r="315" spans="1:2" ht="15.75" customHeight="1">
      <c r="A315" s="261" t="str">
        <f t="shared" si="4"/>
        <v>0</v>
      </c>
      <c r="B315" s="259"/>
    </row>
    <row r="316" spans="1:2" ht="15.75" customHeight="1">
      <c r="A316" s="261" t="str">
        <f t="shared" si="4"/>
        <v>0</v>
      </c>
      <c r="B316" s="259"/>
    </row>
    <row r="317" spans="1:2" ht="15.75" customHeight="1">
      <c r="A317" s="261" t="str">
        <f t="shared" si="4"/>
        <v>0</v>
      </c>
      <c r="B317" s="259"/>
    </row>
    <row r="318" spans="1:2" ht="15.75" customHeight="1">
      <c r="A318" s="261" t="str">
        <f t="shared" si="4"/>
        <v>0</v>
      </c>
      <c r="B318" s="259"/>
    </row>
    <row r="319" spans="1:2" ht="15.75" customHeight="1">
      <c r="A319" s="261" t="str">
        <f t="shared" si="4"/>
        <v>0</v>
      </c>
      <c r="B319" s="259"/>
    </row>
    <row r="320" spans="1:2" ht="15.75" customHeight="1">
      <c r="A320" s="261" t="str">
        <f t="shared" si="4"/>
        <v>0</v>
      </c>
      <c r="B320" s="259"/>
    </row>
    <row r="321" spans="1:2" ht="15.75" customHeight="1">
      <c r="A321" s="261" t="str">
        <f t="shared" si="4"/>
        <v>0</v>
      </c>
      <c r="B321" s="259"/>
    </row>
    <row r="322" spans="1:2" ht="15.75" customHeight="1">
      <c r="A322" s="261" t="str">
        <f t="shared" ref="A322:A351" si="5">IF(C322&lt;10,B322&amp;0&amp;C322,B322&amp;C322)</f>
        <v>0</v>
      </c>
      <c r="B322" s="259"/>
    </row>
    <row r="323" spans="1:2" ht="15.75" customHeight="1">
      <c r="A323" s="261" t="str">
        <f t="shared" si="5"/>
        <v>0</v>
      </c>
      <c r="B323" s="259"/>
    </row>
    <row r="324" spans="1:2" ht="15.75" customHeight="1">
      <c r="A324" s="261" t="str">
        <f t="shared" si="5"/>
        <v>0</v>
      </c>
      <c r="B324" s="259"/>
    </row>
    <row r="325" spans="1:2" ht="15.75" customHeight="1">
      <c r="A325" s="261" t="str">
        <f t="shared" si="5"/>
        <v>0</v>
      </c>
      <c r="B325" s="259"/>
    </row>
    <row r="326" spans="1:2" ht="15.75" customHeight="1">
      <c r="A326" s="261" t="str">
        <f t="shared" si="5"/>
        <v>0</v>
      </c>
      <c r="B326" s="259"/>
    </row>
    <row r="327" spans="1:2" ht="15.75" customHeight="1">
      <c r="A327" s="261" t="str">
        <f t="shared" si="5"/>
        <v>0</v>
      </c>
      <c r="B327" s="259"/>
    </row>
    <row r="328" spans="1:2" ht="15.75" customHeight="1">
      <c r="A328" s="261" t="str">
        <f t="shared" si="5"/>
        <v>0</v>
      </c>
      <c r="B328" s="259"/>
    </row>
    <row r="329" spans="1:2" ht="15.75" customHeight="1">
      <c r="A329" s="261" t="str">
        <f t="shared" si="5"/>
        <v>0</v>
      </c>
      <c r="B329" s="259"/>
    </row>
    <row r="330" spans="1:2" ht="15.75" customHeight="1">
      <c r="A330" s="261" t="str">
        <f t="shared" si="5"/>
        <v>0</v>
      </c>
      <c r="B330" s="259"/>
    </row>
    <row r="331" spans="1:2" ht="15.75" customHeight="1">
      <c r="A331" s="261" t="str">
        <f t="shared" si="5"/>
        <v>0</v>
      </c>
      <c r="B331" s="259"/>
    </row>
    <row r="332" spans="1:2" ht="15.75" customHeight="1">
      <c r="A332" s="261" t="str">
        <f t="shared" si="5"/>
        <v>0</v>
      </c>
      <c r="B332" s="259"/>
    </row>
    <row r="333" spans="1:2" ht="15.75" customHeight="1">
      <c r="A333" s="261" t="str">
        <f t="shared" si="5"/>
        <v>0</v>
      </c>
      <c r="B333" s="259"/>
    </row>
    <row r="334" spans="1:2" ht="15.75" customHeight="1">
      <c r="A334" s="261" t="str">
        <f t="shared" si="5"/>
        <v>0</v>
      </c>
      <c r="B334" s="259"/>
    </row>
    <row r="335" spans="1:2" ht="15.75" customHeight="1">
      <c r="A335" s="261" t="str">
        <f t="shared" si="5"/>
        <v>0</v>
      </c>
      <c r="B335" s="259"/>
    </row>
    <row r="336" spans="1:2" ht="15.75" customHeight="1">
      <c r="A336" s="261" t="str">
        <f t="shared" si="5"/>
        <v>0</v>
      </c>
      <c r="B336" s="259"/>
    </row>
    <row r="337" spans="1:2" ht="15.75" customHeight="1">
      <c r="A337" s="261" t="str">
        <f t="shared" si="5"/>
        <v>0</v>
      </c>
      <c r="B337" s="259"/>
    </row>
    <row r="338" spans="1:2" ht="15.75" customHeight="1">
      <c r="A338" s="261" t="str">
        <f t="shared" si="5"/>
        <v>0</v>
      </c>
      <c r="B338" s="259"/>
    </row>
    <row r="339" spans="1:2" ht="15.75" customHeight="1">
      <c r="A339" s="261" t="str">
        <f t="shared" si="5"/>
        <v>0</v>
      </c>
      <c r="B339" s="259"/>
    </row>
    <row r="340" spans="1:2" ht="15.75" customHeight="1">
      <c r="A340" s="261" t="str">
        <f t="shared" si="5"/>
        <v>0</v>
      </c>
      <c r="B340" s="259"/>
    </row>
    <row r="341" spans="1:2" ht="15.75" customHeight="1">
      <c r="A341" s="261" t="str">
        <f t="shared" si="5"/>
        <v>0</v>
      </c>
      <c r="B341" s="259"/>
    </row>
    <row r="342" spans="1:2" ht="15.75" customHeight="1">
      <c r="A342" s="261" t="str">
        <f t="shared" si="5"/>
        <v>0</v>
      </c>
      <c r="B342" s="259"/>
    </row>
    <row r="343" spans="1:2" ht="15.75" customHeight="1">
      <c r="A343" s="261" t="str">
        <f t="shared" si="5"/>
        <v>0</v>
      </c>
      <c r="B343" s="259"/>
    </row>
    <row r="344" spans="1:2" ht="15.75" customHeight="1">
      <c r="A344" s="261" t="str">
        <f t="shared" si="5"/>
        <v>0</v>
      </c>
      <c r="B344" s="259"/>
    </row>
    <row r="345" spans="1:2" ht="15.75" customHeight="1">
      <c r="A345" s="261" t="str">
        <f t="shared" si="5"/>
        <v>0</v>
      </c>
      <c r="B345" s="259"/>
    </row>
    <row r="346" spans="1:2" ht="15.75" customHeight="1">
      <c r="A346" s="261" t="str">
        <f t="shared" si="5"/>
        <v>0</v>
      </c>
      <c r="B346" s="259"/>
    </row>
    <row r="347" spans="1:2" ht="15.75" customHeight="1">
      <c r="A347" s="261" t="str">
        <f t="shared" si="5"/>
        <v>0</v>
      </c>
      <c r="B347" s="259"/>
    </row>
    <row r="348" spans="1:2" ht="15.75" customHeight="1">
      <c r="A348" s="261" t="str">
        <f t="shared" si="5"/>
        <v>0</v>
      </c>
      <c r="B348" s="259"/>
    </row>
    <row r="349" spans="1:2" ht="15.75" customHeight="1">
      <c r="A349" s="261" t="str">
        <f t="shared" si="5"/>
        <v>0</v>
      </c>
      <c r="B349" s="259"/>
    </row>
    <row r="350" spans="1:2" ht="15.75" customHeight="1">
      <c r="A350" s="261" t="str">
        <f t="shared" si="5"/>
        <v>0</v>
      </c>
      <c r="B350" s="259"/>
    </row>
    <row r="351" spans="1:2" ht="15.75" customHeight="1">
      <c r="A351" s="261" t="str">
        <f t="shared" si="5"/>
        <v>0</v>
      </c>
      <c r="B351" s="259"/>
    </row>
  </sheetData>
  <phoneticPr fontId="3"/>
  <dataValidations count="1">
    <dataValidation type="list" allowBlank="1" showInputMessage="1" showErrorMessage="1" sqref="F2:F700" xr:uid="{5CE676A7-9942-4DFE-9136-1C52E336CD93}">
      <formula1>$M$2:$M$3</formula1>
    </dataValidation>
  </dataValidations>
  <printOptions horizontalCentered="1" gridLinesSet="0"/>
  <pageMargins left="0.39370078740157483" right="0.39370078740157483" top="0.39370078740157483" bottom="0.39370078740157483" header="0" footer="0"/>
  <pageSetup paperSize="9" scale="66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tabColor rgb="FFFF0000"/>
  </sheetPr>
  <dimension ref="A1:H596"/>
  <sheetViews>
    <sheetView topLeftCell="B1" zoomScale="106" zoomScaleNormal="100" zoomScaleSheetLayoutView="106" workbookViewId="0">
      <selection activeCell="F10" sqref="F10"/>
    </sheetView>
  </sheetViews>
  <sheetFormatPr defaultColWidth="12.1796875" defaultRowHeight="14"/>
  <cols>
    <col min="1" max="1" width="7.26953125" style="32" hidden="1" customWidth="1"/>
    <col min="2" max="8" width="7.26953125" style="253" customWidth="1"/>
    <col min="9" max="12" width="6.1796875" style="30" customWidth="1"/>
    <col min="13" max="13" width="5.81640625" style="30" customWidth="1"/>
    <col min="14" max="14" width="7.81640625" style="30" customWidth="1"/>
    <col min="15" max="15" width="5.81640625" style="30" customWidth="1"/>
    <col min="16" max="16" width="7.81640625" style="30" customWidth="1"/>
    <col min="17" max="16384" width="12.1796875" style="30"/>
  </cols>
  <sheetData>
    <row r="1" spans="1:8" ht="19.5" customHeight="1">
      <c r="A1" s="31"/>
      <c r="B1" s="242" t="s">
        <v>84</v>
      </c>
      <c r="C1" s="243" t="s">
        <v>28</v>
      </c>
      <c r="D1" s="243" t="s">
        <v>29</v>
      </c>
      <c r="E1" s="243" t="s">
        <v>30</v>
      </c>
      <c r="F1" s="243" t="s">
        <v>31</v>
      </c>
      <c r="G1" s="243" t="s">
        <v>32</v>
      </c>
      <c r="H1" s="244" t="s">
        <v>69</v>
      </c>
    </row>
    <row r="2" spans="1:8" ht="19.5" customHeight="1">
      <c r="A2" s="33">
        <v>1111</v>
      </c>
      <c r="B2" s="264">
        <v>1</v>
      </c>
      <c r="C2" s="245" t="s">
        <v>82</v>
      </c>
      <c r="D2" s="245" t="s">
        <v>82</v>
      </c>
      <c r="E2" s="245" t="s">
        <v>82</v>
      </c>
      <c r="F2" s="245" t="s">
        <v>82</v>
      </c>
      <c r="G2" s="245" t="s">
        <v>82</v>
      </c>
      <c r="H2" s="245" t="s">
        <v>82</v>
      </c>
    </row>
    <row r="3" spans="1:8" ht="19.5" customHeight="1">
      <c r="A3" s="34">
        <v>1112</v>
      </c>
      <c r="B3" s="265"/>
      <c r="C3" s="246" t="s">
        <v>83</v>
      </c>
      <c r="D3" s="246" t="s">
        <v>83</v>
      </c>
      <c r="E3" s="246" t="s">
        <v>83</v>
      </c>
      <c r="F3" s="246" t="s">
        <v>83</v>
      </c>
      <c r="G3" s="246" t="s">
        <v>83</v>
      </c>
      <c r="H3" s="246" t="s">
        <v>83</v>
      </c>
    </row>
    <row r="4" spans="1:8" ht="19.5" customHeight="1">
      <c r="A4" s="33">
        <v>1121</v>
      </c>
      <c r="B4" s="264">
        <v>2</v>
      </c>
      <c r="C4" s="245"/>
      <c r="D4" s="247"/>
      <c r="E4" s="247"/>
      <c r="F4" s="247"/>
      <c r="G4" s="247"/>
      <c r="H4" s="247"/>
    </row>
    <row r="5" spans="1:8" ht="19.5" customHeight="1">
      <c r="A5" s="34">
        <v>1122</v>
      </c>
      <c r="B5" s="265"/>
      <c r="C5" s="246"/>
      <c r="D5" s="248"/>
      <c r="E5" s="248"/>
      <c r="F5" s="248"/>
      <c r="G5" s="248"/>
      <c r="H5" s="248"/>
    </row>
    <row r="6" spans="1:8" ht="19.5" customHeight="1">
      <c r="A6" s="33">
        <v>1131</v>
      </c>
      <c r="B6" s="264">
        <v>3</v>
      </c>
      <c r="C6" s="247"/>
      <c r="D6" s="247"/>
      <c r="E6" s="245"/>
      <c r="F6" s="247"/>
      <c r="G6" s="247"/>
      <c r="H6" s="247"/>
    </row>
    <row r="7" spans="1:8" ht="19.5" customHeight="1">
      <c r="A7" s="34">
        <v>1132</v>
      </c>
      <c r="B7" s="265"/>
      <c r="C7" s="248"/>
      <c r="D7" s="248"/>
      <c r="E7" s="246"/>
      <c r="F7" s="248"/>
      <c r="G7" s="248"/>
      <c r="H7" s="249"/>
    </row>
    <row r="8" spans="1:8" ht="19.5" customHeight="1">
      <c r="A8" s="33">
        <v>1141</v>
      </c>
      <c r="B8" s="264">
        <v>4</v>
      </c>
      <c r="C8" s="247"/>
      <c r="D8" s="247"/>
      <c r="E8" s="247"/>
      <c r="F8" s="247"/>
      <c r="G8" s="250"/>
      <c r="H8" s="250"/>
    </row>
    <row r="9" spans="1:8" ht="19.5" customHeight="1">
      <c r="A9" s="34">
        <v>1142</v>
      </c>
      <c r="B9" s="265"/>
      <c r="C9" s="248"/>
      <c r="D9" s="248"/>
      <c r="E9" s="248"/>
      <c r="F9" s="248"/>
      <c r="G9" s="251"/>
      <c r="H9" s="252"/>
    </row>
    <row r="10" spans="1:8" ht="19.5" customHeight="1">
      <c r="A10" s="33">
        <v>1151</v>
      </c>
      <c r="B10" s="264">
        <v>5</v>
      </c>
      <c r="C10" s="247"/>
      <c r="D10" s="247"/>
      <c r="E10" s="247"/>
      <c r="F10" s="247"/>
      <c r="G10" s="247"/>
    </row>
    <row r="11" spans="1:8" ht="19.5" customHeight="1">
      <c r="A11" s="34">
        <v>1152</v>
      </c>
      <c r="B11" s="265"/>
      <c r="C11" s="248"/>
      <c r="D11" s="248"/>
      <c r="E11" s="248"/>
      <c r="F11" s="248"/>
      <c r="G11" s="248"/>
    </row>
    <row r="12" spans="1:8" ht="19.5" customHeight="1">
      <c r="A12" s="33">
        <v>1161</v>
      </c>
      <c r="B12" s="264">
        <v>6</v>
      </c>
      <c r="C12" s="247"/>
      <c r="D12" s="247"/>
      <c r="E12" s="247"/>
      <c r="F12" s="247"/>
      <c r="G12" s="247"/>
    </row>
    <row r="13" spans="1:8" ht="19.5" customHeight="1">
      <c r="A13" s="34">
        <v>1162</v>
      </c>
      <c r="B13" s="265"/>
      <c r="C13" s="248"/>
      <c r="D13" s="248"/>
      <c r="E13" s="248"/>
      <c r="F13" s="248"/>
      <c r="G13" s="248"/>
    </row>
    <row r="14" spans="1:8" ht="38.25" customHeight="1"/>
    <row r="15" spans="1:8" ht="19.5" customHeight="1">
      <c r="A15" s="31"/>
      <c r="B15" s="242" t="s">
        <v>85</v>
      </c>
      <c r="C15" s="243" t="s">
        <v>28</v>
      </c>
      <c r="D15" s="243" t="s">
        <v>29</v>
      </c>
      <c r="E15" s="243" t="s">
        <v>30</v>
      </c>
      <c r="F15" s="243" t="s">
        <v>31</v>
      </c>
      <c r="G15" s="243" t="s">
        <v>32</v>
      </c>
      <c r="H15" s="244" t="s">
        <v>69</v>
      </c>
    </row>
    <row r="16" spans="1:8" ht="19.5" customHeight="1">
      <c r="A16" s="34">
        <f>IF(COUNT(A2)&gt;0,A2+100,"")</f>
        <v>1211</v>
      </c>
      <c r="B16" s="264">
        <v>1</v>
      </c>
      <c r="C16" s="247"/>
      <c r="D16" s="247"/>
      <c r="E16" s="247"/>
      <c r="F16" s="247"/>
      <c r="G16" s="247"/>
      <c r="H16" s="247"/>
    </row>
    <row r="17" spans="1:8" ht="19.5" customHeight="1">
      <c r="A17" s="34">
        <f t="shared" ref="A17:A80" si="0">IF(COUNT(A3)&gt;0,A3+100,"")</f>
        <v>1212</v>
      </c>
      <c r="B17" s="265"/>
      <c r="C17" s="248"/>
      <c r="D17" s="248"/>
      <c r="E17" s="248"/>
      <c r="F17" s="248"/>
      <c r="G17" s="248"/>
      <c r="H17" s="248"/>
    </row>
    <row r="18" spans="1:8" ht="19.5" customHeight="1">
      <c r="A18" s="34">
        <f t="shared" si="0"/>
        <v>1221</v>
      </c>
      <c r="B18" s="264">
        <v>2</v>
      </c>
      <c r="C18" s="247"/>
      <c r="D18" s="247"/>
      <c r="E18" s="247"/>
      <c r="F18" s="247"/>
      <c r="G18" s="247"/>
      <c r="H18" s="247"/>
    </row>
    <row r="19" spans="1:8" ht="19.5" customHeight="1">
      <c r="A19" s="34">
        <f t="shared" si="0"/>
        <v>1222</v>
      </c>
      <c r="B19" s="265"/>
      <c r="C19" s="248"/>
      <c r="D19" s="248"/>
      <c r="E19" s="248"/>
      <c r="F19" s="248"/>
      <c r="G19" s="248"/>
      <c r="H19" s="248"/>
    </row>
    <row r="20" spans="1:8" ht="19.5" customHeight="1">
      <c r="A20" s="34">
        <f t="shared" si="0"/>
        <v>1231</v>
      </c>
      <c r="B20" s="264">
        <v>3</v>
      </c>
      <c r="C20" s="247"/>
      <c r="D20" s="247"/>
      <c r="E20" s="247"/>
      <c r="F20" s="247"/>
      <c r="G20" s="247"/>
      <c r="H20" s="247"/>
    </row>
    <row r="21" spans="1:8" ht="19.5" customHeight="1">
      <c r="A21" s="34">
        <f t="shared" si="0"/>
        <v>1232</v>
      </c>
      <c r="B21" s="265"/>
      <c r="C21" s="248"/>
      <c r="D21" s="248"/>
      <c r="E21" s="248"/>
      <c r="F21" s="248"/>
      <c r="G21" s="248"/>
      <c r="H21" s="249"/>
    </row>
    <row r="22" spans="1:8" ht="19.5" customHeight="1">
      <c r="A22" s="34">
        <f t="shared" si="0"/>
        <v>1241</v>
      </c>
      <c r="B22" s="264">
        <v>4</v>
      </c>
      <c r="C22" s="247"/>
      <c r="D22" s="247"/>
      <c r="E22" s="247"/>
      <c r="F22" s="247"/>
      <c r="G22" s="250"/>
      <c r="H22" s="250"/>
    </row>
    <row r="23" spans="1:8" ht="19.5" customHeight="1">
      <c r="A23" s="34">
        <f t="shared" si="0"/>
        <v>1242</v>
      </c>
      <c r="B23" s="265"/>
      <c r="C23" s="248"/>
      <c r="D23" s="248"/>
      <c r="E23" s="248"/>
      <c r="F23" s="248"/>
      <c r="G23" s="251"/>
      <c r="H23" s="252"/>
    </row>
    <row r="24" spans="1:8" ht="19.5" customHeight="1">
      <c r="A24" s="34">
        <f t="shared" si="0"/>
        <v>1251</v>
      </c>
      <c r="B24" s="264">
        <v>5</v>
      </c>
      <c r="C24" s="247"/>
      <c r="D24" s="247"/>
      <c r="E24" s="247"/>
      <c r="F24" s="247"/>
      <c r="G24" s="247"/>
    </row>
    <row r="25" spans="1:8" ht="19.5" customHeight="1">
      <c r="A25" s="34">
        <f t="shared" si="0"/>
        <v>1252</v>
      </c>
      <c r="B25" s="265"/>
      <c r="C25" s="248"/>
      <c r="D25" s="248"/>
      <c r="E25" s="248"/>
      <c r="F25" s="248"/>
      <c r="G25" s="248"/>
    </row>
    <row r="26" spans="1:8" ht="19.5" customHeight="1">
      <c r="A26" s="34">
        <f t="shared" si="0"/>
        <v>1261</v>
      </c>
      <c r="B26" s="264">
        <v>6</v>
      </c>
      <c r="C26" s="247"/>
      <c r="D26" s="247"/>
      <c r="E26" s="247"/>
      <c r="F26" s="247"/>
      <c r="G26" s="247"/>
    </row>
    <row r="27" spans="1:8" ht="19.5" customHeight="1">
      <c r="A27" s="34">
        <f t="shared" si="0"/>
        <v>1262</v>
      </c>
      <c r="B27" s="265"/>
      <c r="C27" s="248"/>
      <c r="D27" s="248"/>
      <c r="E27" s="248"/>
      <c r="F27" s="248"/>
      <c r="G27" s="248"/>
    </row>
    <row r="28" spans="1:8" ht="38.25" customHeight="1">
      <c r="A28" s="34" t="str">
        <f t="shared" si="0"/>
        <v/>
      </c>
      <c r="B28" s="254"/>
      <c r="C28" s="254"/>
      <c r="D28" s="254"/>
      <c r="E28" s="254"/>
      <c r="F28" s="254"/>
      <c r="G28" s="254"/>
    </row>
    <row r="29" spans="1:8" ht="19.5" customHeight="1">
      <c r="A29" s="34" t="str">
        <f t="shared" si="0"/>
        <v/>
      </c>
      <c r="B29" s="242" t="s">
        <v>86</v>
      </c>
      <c r="C29" s="243" t="s">
        <v>28</v>
      </c>
      <c r="D29" s="243" t="s">
        <v>29</v>
      </c>
      <c r="E29" s="243" t="s">
        <v>30</v>
      </c>
      <c r="F29" s="243" t="s">
        <v>31</v>
      </c>
      <c r="G29" s="243" t="s">
        <v>32</v>
      </c>
      <c r="H29" s="244" t="s">
        <v>69</v>
      </c>
    </row>
    <row r="30" spans="1:8" ht="19.5" customHeight="1">
      <c r="A30" s="34">
        <f t="shared" si="0"/>
        <v>1311</v>
      </c>
      <c r="B30" s="264">
        <v>1</v>
      </c>
      <c r="C30" s="247"/>
      <c r="D30" s="247"/>
      <c r="E30" s="247"/>
      <c r="F30" s="247"/>
      <c r="G30" s="247"/>
      <c r="H30" s="247"/>
    </row>
    <row r="31" spans="1:8" ht="19.5" customHeight="1">
      <c r="A31" s="34">
        <f t="shared" si="0"/>
        <v>1312</v>
      </c>
      <c r="B31" s="265"/>
      <c r="C31" s="248"/>
      <c r="D31" s="248"/>
      <c r="E31" s="248"/>
      <c r="F31" s="248"/>
      <c r="G31" s="248"/>
      <c r="H31" s="248"/>
    </row>
    <row r="32" spans="1:8" ht="19.5" customHeight="1">
      <c r="A32" s="34">
        <f t="shared" si="0"/>
        <v>1321</v>
      </c>
      <c r="B32" s="264">
        <v>2</v>
      </c>
      <c r="C32" s="247"/>
      <c r="D32" s="247"/>
      <c r="E32" s="247"/>
      <c r="F32" s="247"/>
      <c r="G32" s="247"/>
      <c r="H32" s="247"/>
    </row>
    <row r="33" spans="1:8" ht="19.5" customHeight="1">
      <c r="A33" s="34">
        <f t="shared" si="0"/>
        <v>1322</v>
      </c>
      <c r="B33" s="265"/>
      <c r="C33" s="248"/>
      <c r="D33" s="248"/>
      <c r="E33" s="248"/>
      <c r="F33" s="248"/>
      <c r="G33" s="248"/>
      <c r="H33" s="248"/>
    </row>
    <row r="34" spans="1:8" ht="19.5" customHeight="1">
      <c r="A34" s="34">
        <f t="shared" si="0"/>
        <v>1331</v>
      </c>
      <c r="B34" s="264">
        <v>3</v>
      </c>
      <c r="C34" s="247"/>
      <c r="D34" s="247"/>
      <c r="E34" s="247"/>
      <c r="F34" s="247"/>
      <c r="G34" s="247"/>
      <c r="H34" s="247"/>
    </row>
    <row r="35" spans="1:8" ht="19.5" customHeight="1">
      <c r="A35" s="34">
        <f t="shared" si="0"/>
        <v>1332</v>
      </c>
      <c r="B35" s="265"/>
      <c r="C35" s="248"/>
      <c r="D35" s="248"/>
      <c r="E35" s="248"/>
      <c r="F35" s="248"/>
      <c r="G35" s="248"/>
      <c r="H35" s="249"/>
    </row>
    <row r="36" spans="1:8" ht="19.5" customHeight="1">
      <c r="A36" s="34">
        <f t="shared" si="0"/>
        <v>1341</v>
      </c>
      <c r="B36" s="264">
        <v>4</v>
      </c>
      <c r="C36" s="247"/>
      <c r="D36" s="247"/>
      <c r="E36" s="247"/>
      <c r="F36" s="247"/>
      <c r="G36" s="250"/>
      <c r="H36" s="250"/>
    </row>
    <row r="37" spans="1:8" ht="19.5" customHeight="1">
      <c r="A37" s="34">
        <f t="shared" si="0"/>
        <v>1342</v>
      </c>
      <c r="B37" s="265"/>
      <c r="C37" s="248"/>
      <c r="D37" s="248"/>
      <c r="E37" s="248"/>
      <c r="F37" s="248"/>
      <c r="G37" s="251"/>
      <c r="H37" s="252"/>
    </row>
    <row r="38" spans="1:8" ht="19.5" customHeight="1">
      <c r="A38" s="34">
        <f t="shared" si="0"/>
        <v>1351</v>
      </c>
      <c r="B38" s="264">
        <v>5</v>
      </c>
      <c r="C38" s="247"/>
      <c r="D38" s="247"/>
      <c r="E38" s="247"/>
      <c r="F38" s="247"/>
      <c r="G38" s="247"/>
    </row>
    <row r="39" spans="1:8" ht="19.5" customHeight="1">
      <c r="A39" s="34">
        <f t="shared" si="0"/>
        <v>1352</v>
      </c>
      <c r="B39" s="265"/>
      <c r="C39" s="248"/>
      <c r="D39" s="248"/>
      <c r="E39" s="248"/>
      <c r="F39" s="248"/>
      <c r="G39" s="248"/>
    </row>
    <row r="40" spans="1:8" ht="19.5" customHeight="1">
      <c r="A40" s="34">
        <f t="shared" si="0"/>
        <v>1361</v>
      </c>
      <c r="B40" s="264">
        <v>6</v>
      </c>
      <c r="C40" s="247"/>
      <c r="D40" s="247"/>
      <c r="E40" s="247"/>
      <c r="F40" s="247"/>
      <c r="G40" s="247"/>
    </row>
    <row r="41" spans="1:8" ht="19.5" customHeight="1">
      <c r="A41" s="34">
        <f t="shared" si="0"/>
        <v>1362</v>
      </c>
      <c r="B41" s="265"/>
      <c r="C41" s="248"/>
      <c r="D41" s="248"/>
      <c r="E41" s="248"/>
      <c r="F41" s="248"/>
      <c r="G41" s="248"/>
    </row>
    <row r="42" spans="1:8" ht="38.25" customHeight="1">
      <c r="A42" s="34" t="str">
        <f t="shared" si="0"/>
        <v/>
      </c>
      <c r="B42" s="254"/>
    </row>
    <row r="43" spans="1:8" ht="19.5" customHeight="1">
      <c r="A43" s="34" t="str">
        <f t="shared" si="0"/>
        <v/>
      </c>
      <c r="B43" s="242" t="s">
        <v>87</v>
      </c>
      <c r="C43" s="243" t="s">
        <v>28</v>
      </c>
      <c r="D43" s="243" t="s">
        <v>29</v>
      </c>
      <c r="E43" s="243" t="s">
        <v>30</v>
      </c>
      <c r="F43" s="243" t="s">
        <v>31</v>
      </c>
      <c r="G43" s="243" t="s">
        <v>32</v>
      </c>
      <c r="H43" s="244" t="s">
        <v>69</v>
      </c>
    </row>
    <row r="44" spans="1:8" ht="19.5" customHeight="1">
      <c r="A44" s="34">
        <f t="shared" si="0"/>
        <v>1411</v>
      </c>
      <c r="B44" s="264">
        <v>1</v>
      </c>
      <c r="C44" s="247"/>
      <c r="D44" s="247"/>
      <c r="E44" s="247"/>
      <c r="F44" s="247"/>
      <c r="G44" s="247"/>
      <c r="H44" s="247"/>
    </row>
    <row r="45" spans="1:8" ht="19.5" customHeight="1">
      <c r="A45" s="34">
        <f t="shared" si="0"/>
        <v>1412</v>
      </c>
      <c r="B45" s="265"/>
      <c r="C45" s="248"/>
      <c r="D45" s="248"/>
      <c r="E45" s="248"/>
      <c r="F45" s="248"/>
      <c r="G45" s="248"/>
      <c r="H45" s="248"/>
    </row>
    <row r="46" spans="1:8" ht="19.5" customHeight="1">
      <c r="A46" s="34">
        <f t="shared" si="0"/>
        <v>1421</v>
      </c>
      <c r="B46" s="264">
        <v>2</v>
      </c>
      <c r="C46" s="247"/>
      <c r="D46" s="247"/>
      <c r="E46" s="247"/>
      <c r="F46" s="247"/>
      <c r="G46" s="247"/>
      <c r="H46" s="247"/>
    </row>
    <row r="47" spans="1:8" ht="19.5" customHeight="1">
      <c r="A47" s="34">
        <f t="shared" si="0"/>
        <v>1422</v>
      </c>
      <c r="B47" s="265"/>
      <c r="C47" s="248"/>
      <c r="D47" s="248"/>
      <c r="E47" s="248"/>
      <c r="F47" s="248"/>
      <c r="G47" s="248"/>
      <c r="H47" s="248"/>
    </row>
    <row r="48" spans="1:8" ht="19.5" customHeight="1">
      <c r="A48" s="34">
        <f t="shared" si="0"/>
        <v>1431</v>
      </c>
      <c r="B48" s="264">
        <v>3</v>
      </c>
      <c r="C48" s="247"/>
      <c r="D48" s="247"/>
      <c r="E48" s="247"/>
      <c r="F48" s="247"/>
      <c r="G48" s="250"/>
      <c r="H48" s="247"/>
    </row>
    <row r="49" spans="1:8" ht="19.5" customHeight="1">
      <c r="A49" s="34">
        <f t="shared" si="0"/>
        <v>1432</v>
      </c>
      <c r="B49" s="265"/>
      <c r="C49" s="248"/>
      <c r="D49" s="248"/>
      <c r="E49" s="248"/>
      <c r="F49" s="248"/>
      <c r="G49" s="251"/>
      <c r="H49" s="249"/>
    </row>
    <row r="50" spans="1:8" ht="19.5" customHeight="1">
      <c r="A50" s="34">
        <f t="shared" si="0"/>
        <v>1441</v>
      </c>
      <c r="B50" s="264">
        <v>4</v>
      </c>
      <c r="C50" s="247"/>
      <c r="D50" s="247"/>
      <c r="E50" s="247"/>
      <c r="F50" s="247"/>
      <c r="G50" s="247"/>
      <c r="H50" s="250"/>
    </row>
    <row r="51" spans="1:8" ht="19.5" customHeight="1">
      <c r="A51" s="34">
        <f t="shared" si="0"/>
        <v>1442</v>
      </c>
      <c r="B51" s="265"/>
      <c r="C51" s="248"/>
      <c r="D51" s="248"/>
      <c r="E51" s="248"/>
      <c r="F51" s="248"/>
      <c r="G51" s="248"/>
      <c r="H51" s="252"/>
    </row>
    <row r="52" spans="1:8" ht="19.5" customHeight="1">
      <c r="A52" s="34">
        <f t="shared" si="0"/>
        <v>1451</v>
      </c>
      <c r="B52" s="264">
        <v>5</v>
      </c>
      <c r="C52" s="247"/>
      <c r="D52" s="247"/>
      <c r="E52" s="247"/>
      <c r="F52" s="247"/>
      <c r="G52" s="247"/>
    </row>
    <row r="53" spans="1:8" ht="19.5" customHeight="1">
      <c r="A53" s="34">
        <f t="shared" si="0"/>
        <v>1452</v>
      </c>
      <c r="B53" s="265"/>
      <c r="C53" s="248"/>
      <c r="D53" s="248"/>
      <c r="E53" s="248"/>
      <c r="F53" s="248"/>
      <c r="G53" s="248"/>
    </row>
    <row r="54" spans="1:8" ht="19.5" customHeight="1">
      <c r="A54" s="34">
        <f t="shared" si="0"/>
        <v>1461</v>
      </c>
      <c r="B54" s="264">
        <v>6</v>
      </c>
      <c r="C54" s="247"/>
      <c r="D54" s="247"/>
      <c r="E54" s="247"/>
      <c r="F54" s="247"/>
      <c r="G54" s="247"/>
    </row>
    <row r="55" spans="1:8" ht="19.5" customHeight="1">
      <c r="A55" s="34">
        <f t="shared" si="0"/>
        <v>1462</v>
      </c>
      <c r="B55" s="265"/>
      <c r="C55" s="248"/>
      <c r="D55" s="248"/>
      <c r="E55" s="248"/>
      <c r="F55" s="248"/>
      <c r="G55" s="248"/>
    </row>
    <row r="56" spans="1:8" ht="37.5" customHeight="1">
      <c r="A56" s="34" t="str">
        <f t="shared" si="0"/>
        <v/>
      </c>
      <c r="B56" s="254"/>
    </row>
    <row r="57" spans="1:8" ht="19.5" customHeight="1">
      <c r="A57" s="34" t="str">
        <f t="shared" si="0"/>
        <v/>
      </c>
      <c r="B57" s="242" t="s">
        <v>88</v>
      </c>
      <c r="C57" s="243" t="s">
        <v>28</v>
      </c>
      <c r="D57" s="243" t="s">
        <v>29</v>
      </c>
      <c r="E57" s="243" t="s">
        <v>30</v>
      </c>
      <c r="F57" s="243" t="s">
        <v>31</v>
      </c>
      <c r="G57" s="243" t="s">
        <v>32</v>
      </c>
      <c r="H57" s="244" t="s">
        <v>69</v>
      </c>
    </row>
    <row r="58" spans="1:8" ht="19.5" customHeight="1">
      <c r="A58" s="34">
        <f t="shared" si="0"/>
        <v>1511</v>
      </c>
      <c r="B58" s="264">
        <v>1</v>
      </c>
      <c r="C58" s="247"/>
      <c r="D58" s="247"/>
      <c r="E58" s="247"/>
      <c r="F58" s="247"/>
      <c r="G58" s="247"/>
      <c r="H58" s="247"/>
    </row>
    <row r="59" spans="1:8" ht="19.5" customHeight="1">
      <c r="A59" s="34">
        <f t="shared" si="0"/>
        <v>1512</v>
      </c>
      <c r="B59" s="265"/>
      <c r="C59" s="248"/>
      <c r="D59" s="248"/>
      <c r="E59" s="248"/>
      <c r="F59" s="248"/>
      <c r="G59" s="248"/>
      <c r="H59" s="248"/>
    </row>
    <row r="60" spans="1:8" ht="19.5" customHeight="1">
      <c r="A60" s="34">
        <f t="shared" si="0"/>
        <v>1521</v>
      </c>
      <c r="B60" s="264">
        <v>2</v>
      </c>
      <c r="C60" s="247"/>
      <c r="D60" s="247"/>
      <c r="E60" s="247"/>
      <c r="F60" s="247"/>
      <c r="G60" s="247"/>
      <c r="H60" s="247"/>
    </row>
    <row r="61" spans="1:8" ht="19.5" customHeight="1">
      <c r="A61" s="34">
        <f t="shared" si="0"/>
        <v>1522</v>
      </c>
      <c r="B61" s="265"/>
      <c r="C61" s="248"/>
      <c r="D61" s="248"/>
      <c r="E61" s="248"/>
      <c r="F61" s="248"/>
      <c r="G61" s="248"/>
      <c r="H61" s="248"/>
    </row>
    <row r="62" spans="1:8" ht="19.5" customHeight="1">
      <c r="A62" s="34">
        <f t="shared" si="0"/>
        <v>1531</v>
      </c>
      <c r="B62" s="264">
        <v>3</v>
      </c>
      <c r="C62" s="247"/>
      <c r="D62" s="247"/>
      <c r="E62" s="247"/>
      <c r="F62" s="247"/>
      <c r="G62" s="247"/>
      <c r="H62" s="247"/>
    </row>
    <row r="63" spans="1:8" ht="19.5" customHeight="1">
      <c r="A63" s="34">
        <f t="shared" si="0"/>
        <v>1532</v>
      </c>
      <c r="B63" s="265"/>
      <c r="C63" s="248"/>
      <c r="D63" s="248"/>
      <c r="E63" s="248"/>
      <c r="F63" s="248"/>
      <c r="G63" s="248"/>
      <c r="H63" s="249"/>
    </row>
    <row r="64" spans="1:8" ht="19.5" customHeight="1">
      <c r="A64" s="34">
        <f t="shared" si="0"/>
        <v>1541</v>
      </c>
      <c r="B64" s="264">
        <v>4</v>
      </c>
      <c r="C64" s="247"/>
      <c r="D64" s="247"/>
      <c r="E64" s="247"/>
      <c r="F64" s="247"/>
      <c r="G64" s="250"/>
      <c r="H64" s="250"/>
    </row>
    <row r="65" spans="1:8" ht="19.5" customHeight="1">
      <c r="A65" s="34">
        <f t="shared" si="0"/>
        <v>1542</v>
      </c>
      <c r="B65" s="265"/>
      <c r="C65" s="248"/>
      <c r="D65" s="248"/>
      <c r="E65" s="248"/>
      <c r="F65" s="248"/>
      <c r="G65" s="251"/>
      <c r="H65" s="252"/>
    </row>
    <row r="66" spans="1:8" ht="19.5" customHeight="1">
      <c r="A66" s="34">
        <f t="shared" si="0"/>
        <v>1551</v>
      </c>
      <c r="B66" s="264">
        <v>5</v>
      </c>
      <c r="C66" s="247"/>
      <c r="D66" s="247"/>
      <c r="E66" s="247"/>
      <c r="F66" s="247"/>
      <c r="G66" s="247"/>
    </row>
    <row r="67" spans="1:8" ht="19.5" customHeight="1">
      <c r="A67" s="34">
        <f t="shared" si="0"/>
        <v>1552</v>
      </c>
      <c r="B67" s="265"/>
      <c r="C67" s="248"/>
      <c r="D67" s="248"/>
      <c r="E67" s="248"/>
      <c r="F67" s="248"/>
      <c r="G67" s="248"/>
    </row>
    <row r="68" spans="1:8" ht="19.5" customHeight="1">
      <c r="A68" s="34">
        <f t="shared" si="0"/>
        <v>1561</v>
      </c>
      <c r="B68" s="264">
        <v>6</v>
      </c>
      <c r="C68" s="247"/>
      <c r="D68" s="247"/>
      <c r="E68" s="247"/>
      <c r="F68" s="247"/>
      <c r="G68" s="247"/>
    </row>
    <row r="69" spans="1:8" ht="19.5" customHeight="1">
      <c r="A69" s="34">
        <f t="shared" si="0"/>
        <v>1562</v>
      </c>
      <c r="B69" s="265"/>
      <c r="C69" s="248"/>
      <c r="D69" s="248"/>
      <c r="E69" s="248"/>
      <c r="F69" s="248"/>
      <c r="G69" s="248"/>
    </row>
    <row r="70" spans="1:8" ht="38.25" customHeight="1">
      <c r="A70" s="34" t="str">
        <f t="shared" si="0"/>
        <v/>
      </c>
      <c r="B70" s="254"/>
    </row>
    <row r="71" spans="1:8" ht="19.5" customHeight="1">
      <c r="A71" s="34" t="str">
        <f t="shared" si="0"/>
        <v/>
      </c>
      <c r="B71" s="242" t="s">
        <v>89</v>
      </c>
      <c r="C71" s="243" t="s">
        <v>28</v>
      </c>
      <c r="D71" s="243" t="s">
        <v>29</v>
      </c>
      <c r="E71" s="243" t="s">
        <v>30</v>
      </c>
      <c r="F71" s="243" t="s">
        <v>31</v>
      </c>
      <c r="G71" s="243" t="s">
        <v>32</v>
      </c>
      <c r="H71" s="244" t="s">
        <v>69</v>
      </c>
    </row>
    <row r="72" spans="1:8" ht="19.5" customHeight="1">
      <c r="A72" s="34">
        <f t="shared" si="0"/>
        <v>1611</v>
      </c>
      <c r="B72" s="264">
        <v>1</v>
      </c>
      <c r="C72" s="247"/>
      <c r="D72" s="247"/>
      <c r="E72" s="247"/>
      <c r="F72" s="247"/>
      <c r="G72" s="247"/>
      <c r="H72" s="247"/>
    </row>
    <row r="73" spans="1:8" ht="19.5" customHeight="1">
      <c r="A73" s="34">
        <f t="shared" si="0"/>
        <v>1612</v>
      </c>
      <c r="B73" s="265"/>
      <c r="C73" s="248"/>
      <c r="D73" s="248"/>
      <c r="E73" s="248"/>
      <c r="F73" s="248"/>
      <c r="G73" s="248"/>
      <c r="H73" s="248"/>
    </row>
    <row r="74" spans="1:8" ht="19.5" customHeight="1">
      <c r="A74" s="34">
        <f t="shared" si="0"/>
        <v>1621</v>
      </c>
      <c r="B74" s="264">
        <v>2</v>
      </c>
      <c r="C74" s="247"/>
      <c r="D74" s="247"/>
      <c r="E74" s="247"/>
      <c r="F74" s="247"/>
      <c r="G74" s="247"/>
      <c r="H74" s="247"/>
    </row>
    <row r="75" spans="1:8" ht="19.5" customHeight="1">
      <c r="A75" s="34">
        <f t="shared" si="0"/>
        <v>1622</v>
      </c>
      <c r="B75" s="265"/>
      <c r="C75" s="248"/>
      <c r="D75" s="248"/>
      <c r="E75" s="248"/>
      <c r="F75" s="248"/>
      <c r="G75" s="248"/>
      <c r="H75" s="248"/>
    </row>
    <row r="76" spans="1:8" ht="19.5" customHeight="1">
      <c r="A76" s="34">
        <f t="shared" si="0"/>
        <v>1631</v>
      </c>
      <c r="B76" s="264">
        <v>3</v>
      </c>
      <c r="C76" s="247"/>
      <c r="D76" s="247"/>
      <c r="E76" s="247"/>
      <c r="F76" s="247"/>
      <c r="G76" s="247"/>
      <c r="H76" s="247"/>
    </row>
    <row r="77" spans="1:8" ht="19.5" customHeight="1">
      <c r="A77" s="34">
        <f t="shared" si="0"/>
        <v>1632</v>
      </c>
      <c r="B77" s="265"/>
      <c r="C77" s="248"/>
      <c r="D77" s="248"/>
      <c r="E77" s="248"/>
      <c r="F77" s="248"/>
      <c r="G77" s="248"/>
      <c r="H77" s="249"/>
    </row>
    <row r="78" spans="1:8" ht="19.5" customHeight="1">
      <c r="A78" s="34">
        <f t="shared" si="0"/>
        <v>1641</v>
      </c>
      <c r="B78" s="264">
        <v>4</v>
      </c>
      <c r="C78" s="247"/>
      <c r="D78" s="247"/>
      <c r="E78" s="247"/>
      <c r="F78" s="247"/>
      <c r="G78" s="250"/>
      <c r="H78" s="250"/>
    </row>
    <row r="79" spans="1:8" ht="19.5" customHeight="1">
      <c r="A79" s="34">
        <f t="shared" si="0"/>
        <v>1642</v>
      </c>
      <c r="B79" s="265"/>
      <c r="C79" s="248"/>
      <c r="D79" s="248"/>
      <c r="E79" s="248"/>
      <c r="F79" s="248"/>
      <c r="G79" s="251"/>
      <c r="H79" s="252"/>
    </row>
    <row r="80" spans="1:8" ht="19.5" customHeight="1">
      <c r="A80" s="34">
        <f t="shared" si="0"/>
        <v>1651</v>
      </c>
      <c r="B80" s="264">
        <v>5</v>
      </c>
      <c r="C80" s="247"/>
      <c r="D80" s="247"/>
      <c r="E80" s="247"/>
      <c r="F80" s="247"/>
      <c r="G80" s="247"/>
    </row>
    <row r="81" spans="1:8" ht="19.5" customHeight="1">
      <c r="A81" s="34">
        <f t="shared" ref="A81:A97" si="1">IF(COUNT(A67)&gt;0,A67+100,"")</f>
        <v>1652</v>
      </c>
      <c r="B81" s="265"/>
      <c r="C81" s="248"/>
      <c r="D81" s="248"/>
      <c r="E81" s="248"/>
      <c r="F81" s="248"/>
      <c r="G81" s="248"/>
    </row>
    <row r="82" spans="1:8" ht="19.5" customHeight="1">
      <c r="A82" s="34">
        <f t="shared" si="1"/>
        <v>1661</v>
      </c>
      <c r="B82" s="264">
        <v>6</v>
      </c>
      <c r="C82" s="247"/>
      <c r="D82" s="247"/>
      <c r="E82" s="247"/>
      <c r="F82" s="247"/>
      <c r="G82" s="247"/>
    </row>
    <row r="83" spans="1:8" ht="19.5" customHeight="1">
      <c r="A83" s="34">
        <f t="shared" si="1"/>
        <v>1662</v>
      </c>
      <c r="B83" s="265"/>
      <c r="C83" s="248"/>
      <c r="D83" s="248"/>
      <c r="E83" s="248"/>
      <c r="F83" s="248"/>
      <c r="G83" s="248"/>
    </row>
    <row r="84" spans="1:8" ht="38.25" customHeight="1">
      <c r="A84" s="34" t="str">
        <f t="shared" si="1"/>
        <v/>
      </c>
      <c r="B84" s="254"/>
    </row>
    <row r="85" spans="1:8" ht="19.5" customHeight="1">
      <c r="A85" s="34" t="str">
        <f t="shared" si="1"/>
        <v/>
      </c>
      <c r="B85" s="242" t="s">
        <v>90</v>
      </c>
      <c r="C85" s="243" t="s">
        <v>28</v>
      </c>
      <c r="D85" s="243" t="s">
        <v>29</v>
      </c>
      <c r="E85" s="243" t="s">
        <v>30</v>
      </c>
      <c r="F85" s="243" t="s">
        <v>31</v>
      </c>
      <c r="G85" s="243" t="s">
        <v>32</v>
      </c>
      <c r="H85" s="244" t="s">
        <v>69</v>
      </c>
    </row>
    <row r="86" spans="1:8" ht="19.5" customHeight="1">
      <c r="A86" s="34">
        <f t="shared" si="1"/>
        <v>1711</v>
      </c>
      <c r="B86" s="264">
        <v>1</v>
      </c>
      <c r="C86" s="247"/>
      <c r="D86" s="247"/>
      <c r="E86" s="247"/>
      <c r="F86" s="247"/>
      <c r="G86" s="247"/>
      <c r="H86" s="247"/>
    </row>
    <row r="87" spans="1:8" ht="19.5" customHeight="1">
      <c r="A87" s="34">
        <f t="shared" si="1"/>
        <v>1712</v>
      </c>
      <c r="B87" s="265"/>
      <c r="C87" s="248"/>
      <c r="D87" s="248"/>
      <c r="E87" s="248"/>
      <c r="F87" s="248"/>
      <c r="G87" s="248"/>
      <c r="H87" s="248"/>
    </row>
    <row r="88" spans="1:8" ht="19.5" customHeight="1">
      <c r="A88" s="34">
        <f t="shared" si="1"/>
        <v>1721</v>
      </c>
      <c r="B88" s="264">
        <v>2</v>
      </c>
      <c r="C88" s="247"/>
      <c r="D88" s="247"/>
      <c r="E88" s="247"/>
      <c r="F88" s="247"/>
      <c r="G88" s="247"/>
      <c r="H88" s="247"/>
    </row>
    <row r="89" spans="1:8" ht="19.5" customHeight="1">
      <c r="A89" s="34">
        <f t="shared" si="1"/>
        <v>1722</v>
      </c>
      <c r="B89" s="265"/>
      <c r="C89" s="248"/>
      <c r="D89" s="248"/>
      <c r="E89" s="248"/>
      <c r="F89" s="248"/>
      <c r="G89" s="248"/>
      <c r="H89" s="248"/>
    </row>
    <row r="90" spans="1:8" ht="19.5" customHeight="1">
      <c r="A90" s="34">
        <f t="shared" si="1"/>
        <v>1731</v>
      </c>
      <c r="B90" s="264">
        <v>3</v>
      </c>
      <c r="C90" s="247"/>
      <c r="D90" s="247"/>
      <c r="E90" s="247"/>
      <c r="F90" s="247"/>
      <c r="G90" s="247"/>
      <c r="H90" s="247"/>
    </row>
    <row r="91" spans="1:8" ht="19.5" customHeight="1">
      <c r="A91" s="34">
        <f t="shared" si="1"/>
        <v>1732</v>
      </c>
      <c r="B91" s="265"/>
      <c r="C91" s="248"/>
      <c r="D91" s="248"/>
      <c r="E91" s="248"/>
      <c r="F91" s="248"/>
      <c r="G91" s="248"/>
      <c r="H91" s="249"/>
    </row>
    <row r="92" spans="1:8" ht="19.5" customHeight="1">
      <c r="A92" s="34">
        <f t="shared" si="1"/>
        <v>1741</v>
      </c>
      <c r="B92" s="264">
        <v>4</v>
      </c>
      <c r="C92" s="247"/>
      <c r="D92" s="247"/>
      <c r="E92" s="247"/>
      <c r="F92" s="247"/>
      <c r="G92" s="250"/>
      <c r="H92" s="250"/>
    </row>
    <row r="93" spans="1:8" ht="19.5" customHeight="1">
      <c r="A93" s="34">
        <f t="shared" si="1"/>
        <v>1742</v>
      </c>
      <c r="B93" s="265"/>
      <c r="C93" s="248"/>
      <c r="D93" s="248"/>
      <c r="E93" s="248"/>
      <c r="F93" s="248"/>
      <c r="G93" s="248"/>
      <c r="H93" s="252"/>
    </row>
    <row r="94" spans="1:8" ht="19.5" customHeight="1">
      <c r="A94" s="34">
        <f t="shared" si="1"/>
        <v>1751</v>
      </c>
      <c r="B94" s="264">
        <v>5</v>
      </c>
      <c r="C94" s="247"/>
      <c r="D94" s="247"/>
      <c r="E94" s="247"/>
      <c r="F94" s="247"/>
      <c r="G94" s="247"/>
    </row>
    <row r="95" spans="1:8" ht="19.5" customHeight="1">
      <c r="A95" s="34">
        <f t="shared" si="1"/>
        <v>1752</v>
      </c>
      <c r="B95" s="265"/>
      <c r="C95" s="248"/>
      <c r="D95" s="248"/>
      <c r="E95" s="248"/>
      <c r="F95" s="248"/>
      <c r="G95" s="248"/>
    </row>
    <row r="96" spans="1:8" ht="19.5" customHeight="1">
      <c r="A96" s="34">
        <f t="shared" si="1"/>
        <v>1761</v>
      </c>
      <c r="B96" s="264">
        <v>6</v>
      </c>
      <c r="C96" s="247"/>
      <c r="D96" s="247"/>
      <c r="E96" s="247"/>
      <c r="F96" s="247"/>
      <c r="G96" s="247"/>
    </row>
    <row r="97" spans="1:8" ht="19.5" customHeight="1">
      <c r="A97" s="34">
        <f t="shared" si="1"/>
        <v>1762</v>
      </c>
      <c r="B97" s="265"/>
      <c r="C97" s="248"/>
      <c r="D97" s="248"/>
      <c r="E97" s="248"/>
      <c r="F97" s="248"/>
      <c r="G97" s="248"/>
    </row>
    <row r="98" spans="1:8" ht="37.5" customHeight="1"/>
    <row r="99" spans="1:8" ht="19.5" customHeight="1">
      <c r="A99" s="31" t="s">
        <v>40</v>
      </c>
      <c r="B99" s="243" t="s">
        <v>40</v>
      </c>
      <c r="C99" s="243" t="s">
        <v>28</v>
      </c>
      <c r="D99" s="243" t="s">
        <v>29</v>
      </c>
      <c r="E99" s="243" t="s">
        <v>30</v>
      </c>
      <c r="F99" s="243" t="s">
        <v>31</v>
      </c>
      <c r="G99" s="243" t="s">
        <v>32</v>
      </c>
      <c r="H99" s="244" t="s">
        <v>69</v>
      </c>
    </row>
    <row r="100" spans="1:8" ht="19.5" customHeight="1">
      <c r="A100" s="33">
        <f>IF(COUNT(A2)&gt;0,A2+1000,"")</f>
        <v>2111</v>
      </c>
      <c r="B100" s="264">
        <v>1</v>
      </c>
      <c r="C100" s="247"/>
      <c r="D100" s="247"/>
      <c r="E100" s="247"/>
      <c r="F100" s="247"/>
      <c r="G100" s="247"/>
      <c r="H100" s="247"/>
    </row>
    <row r="101" spans="1:8" ht="19.5" customHeight="1">
      <c r="A101" s="33">
        <f t="shared" ref="A101:A111" si="2">IF(COUNT(A3)&gt;0,A3+1000,"")</f>
        <v>2112</v>
      </c>
      <c r="B101" s="265"/>
      <c r="C101" s="248"/>
      <c r="D101" s="248"/>
      <c r="E101" s="248"/>
      <c r="F101" s="248"/>
      <c r="G101" s="248"/>
      <c r="H101" s="248"/>
    </row>
    <row r="102" spans="1:8" ht="19.5" customHeight="1">
      <c r="A102" s="33">
        <f t="shared" si="2"/>
        <v>2121</v>
      </c>
      <c r="B102" s="264">
        <v>2</v>
      </c>
      <c r="C102" s="247"/>
      <c r="D102" s="247"/>
      <c r="E102" s="247"/>
      <c r="F102" s="247"/>
      <c r="G102" s="247"/>
      <c r="H102" s="247"/>
    </row>
    <row r="103" spans="1:8" ht="19.5" customHeight="1">
      <c r="A103" s="33">
        <f t="shared" si="2"/>
        <v>2122</v>
      </c>
      <c r="B103" s="265"/>
      <c r="C103" s="248"/>
      <c r="D103" s="248"/>
      <c r="E103" s="248"/>
      <c r="F103" s="248"/>
      <c r="G103" s="248"/>
      <c r="H103" s="248"/>
    </row>
    <row r="104" spans="1:8" ht="19.5" customHeight="1">
      <c r="A104" s="33">
        <f t="shared" si="2"/>
        <v>2131</v>
      </c>
      <c r="B104" s="264">
        <v>3</v>
      </c>
      <c r="C104" s="247"/>
      <c r="D104" s="247"/>
      <c r="E104" s="247"/>
      <c r="F104" s="247"/>
      <c r="G104" s="247"/>
      <c r="H104" s="247"/>
    </row>
    <row r="105" spans="1:8" ht="19.5" customHeight="1">
      <c r="A105" s="33">
        <f t="shared" si="2"/>
        <v>2132</v>
      </c>
      <c r="B105" s="265"/>
      <c r="C105" s="248"/>
      <c r="D105" s="248"/>
      <c r="E105" s="248"/>
      <c r="F105" s="248"/>
      <c r="G105" s="248"/>
      <c r="H105" s="249"/>
    </row>
    <row r="106" spans="1:8" ht="19.5" customHeight="1">
      <c r="A106" s="33">
        <f t="shared" si="2"/>
        <v>2141</v>
      </c>
      <c r="B106" s="264">
        <v>4</v>
      </c>
      <c r="C106" s="247"/>
      <c r="D106" s="247"/>
      <c r="E106" s="247"/>
      <c r="F106" s="247"/>
      <c r="G106" s="250"/>
      <c r="H106" s="250"/>
    </row>
    <row r="107" spans="1:8" ht="19.5" customHeight="1">
      <c r="A107" s="33">
        <f t="shared" si="2"/>
        <v>2142</v>
      </c>
      <c r="B107" s="265"/>
      <c r="C107" s="248"/>
      <c r="D107" s="248"/>
      <c r="E107" s="248"/>
      <c r="F107" s="248"/>
      <c r="G107" s="251"/>
      <c r="H107" s="252"/>
    </row>
    <row r="108" spans="1:8" ht="19.5" customHeight="1">
      <c r="A108" s="33">
        <f t="shared" si="2"/>
        <v>2151</v>
      </c>
      <c r="B108" s="264">
        <v>5</v>
      </c>
      <c r="C108" s="247"/>
      <c r="D108" s="247"/>
      <c r="E108" s="247"/>
      <c r="F108" s="247"/>
      <c r="G108" s="247"/>
    </row>
    <row r="109" spans="1:8" ht="19.5" customHeight="1">
      <c r="A109" s="33">
        <f t="shared" si="2"/>
        <v>2152</v>
      </c>
      <c r="B109" s="265"/>
      <c r="C109" s="248"/>
      <c r="D109" s="248"/>
      <c r="E109" s="248"/>
      <c r="F109" s="248"/>
      <c r="G109" s="248"/>
    </row>
    <row r="110" spans="1:8" ht="19.5" customHeight="1">
      <c r="A110" s="33">
        <f t="shared" si="2"/>
        <v>2161</v>
      </c>
      <c r="B110" s="264">
        <v>6</v>
      </c>
      <c r="C110" s="247"/>
      <c r="D110" s="247"/>
      <c r="E110" s="247"/>
      <c r="F110" s="247"/>
      <c r="G110" s="247"/>
    </row>
    <row r="111" spans="1:8" ht="19.5" customHeight="1">
      <c r="A111" s="33">
        <f t="shared" si="2"/>
        <v>2162</v>
      </c>
      <c r="B111" s="265"/>
      <c r="C111" s="248"/>
      <c r="D111" s="248"/>
      <c r="E111" s="248"/>
      <c r="F111" s="248"/>
      <c r="G111" s="248"/>
    </row>
    <row r="112" spans="1:8" ht="37.5" customHeight="1"/>
    <row r="113" spans="1:8" ht="19.5" customHeight="1">
      <c r="A113" s="31" t="s">
        <v>45</v>
      </c>
      <c r="B113" s="243" t="s">
        <v>45</v>
      </c>
      <c r="C113" s="243" t="s">
        <v>28</v>
      </c>
      <c r="D113" s="243" t="s">
        <v>29</v>
      </c>
      <c r="E113" s="243" t="s">
        <v>30</v>
      </c>
      <c r="F113" s="243" t="s">
        <v>31</v>
      </c>
      <c r="G113" s="243" t="s">
        <v>32</v>
      </c>
      <c r="H113" s="244" t="s">
        <v>69</v>
      </c>
    </row>
    <row r="114" spans="1:8" ht="19.5" customHeight="1">
      <c r="A114" s="33">
        <f>IF(COUNT(A16)&gt;0,A16+1000,"")</f>
        <v>2211</v>
      </c>
      <c r="B114" s="264">
        <v>1</v>
      </c>
      <c r="C114" s="247"/>
      <c r="D114" s="247"/>
      <c r="E114" s="247"/>
      <c r="F114" s="247"/>
      <c r="G114" s="247"/>
      <c r="H114" s="247"/>
    </row>
    <row r="115" spans="1:8" ht="19.5" customHeight="1">
      <c r="A115" s="33">
        <f t="shared" ref="A115:A125" si="3">IF(COUNT(A17)&gt;0,A17+1000,"")</f>
        <v>2212</v>
      </c>
      <c r="B115" s="265"/>
      <c r="C115" s="248"/>
      <c r="D115" s="248"/>
      <c r="E115" s="248"/>
      <c r="F115" s="248"/>
      <c r="G115" s="248"/>
      <c r="H115" s="248"/>
    </row>
    <row r="116" spans="1:8" ht="19.5" customHeight="1">
      <c r="A116" s="33">
        <f t="shared" si="3"/>
        <v>2221</v>
      </c>
      <c r="B116" s="264">
        <v>2</v>
      </c>
      <c r="C116" s="247"/>
      <c r="D116" s="247"/>
      <c r="E116" s="247"/>
      <c r="F116" s="247"/>
      <c r="G116" s="247"/>
      <c r="H116" s="247"/>
    </row>
    <row r="117" spans="1:8" ht="19.5" customHeight="1">
      <c r="A117" s="33">
        <f t="shared" si="3"/>
        <v>2222</v>
      </c>
      <c r="B117" s="265"/>
      <c r="C117" s="248"/>
      <c r="D117" s="248"/>
      <c r="E117" s="248"/>
      <c r="F117" s="248"/>
      <c r="G117" s="248"/>
      <c r="H117" s="248"/>
    </row>
    <row r="118" spans="1:8" ht="19.5" customHeight="1">
      <c r="A118" s="33">
        <f t="shared" si="3"/>
        <v>2231</v>
      </c>
      <c r="B118" s="264">
        <v>3</v>
      </c>
      <c r="C118" s="247"/>
      <c r="D118" s="247"/>
      <c r="E118" s="247"/>
      <c r="F118" s="247"/>
      <c r="G118" s="247"/>
      <c r="H118" s="247"/>
    </row>
    <row r="119" spans="1:8" ht="19.5" customHeight="1">
      <c r="A119" s="33">
        <f t="shared" si="3"/>
        <v>2232</v>
      </c>
      <c r="B119" s="265"/>
      <c r="C119" s="248"/>
      <c r="D119" s="248"/>
      <c r="E119" s="248"/>
      <c r="F119" s="248"/>
      <c r="G119" s="248"/>
      <c r="H119" s="249"/>
    </row>
    <row r="120" spans="1:8" ht="19.5" customHeight="1">
      <c r="A120" s="33">
        <f t="shared" si="3"/>
        <v>2241</v>
      </c>
      <c r="B120" s="264">
        <v>4</v>
      </c>
      <c r="C120" s="247"/>
      <c r="D120" s="247"/>
      <c r="E120" s="247"/>
      <c r="F120" s="247"/>
      <c r="G120" s="250"/>
      <c r="H120" s="250"/>
    </row>
    <row r="121" spans="1:8" ht="19.5" customHeight="1">
      <c r="A121" s="33">
        <f t="shared" si="3"/>
        <v>2242</v>
      </c>
      <c r="B121" s="265"/>
      <c r="C121" s="248"/>
      <c r="D121" s="248"/>
      <c r="E121" s="248"/>
      <c r="F121" s="248"/>
      <c r="G121" s="251"/>
      <c r="H121" s="252"/>
    </row>
    <row r="122" spans="1:8" ht="19.5" customHeight="1">
      <c r="A122" s="33">
        <f t="shared" si="3"/>
        <v>2251</v>
      </c>
      <c r="B122" s="264">
        <v>5</v>
      </c>
      <c r="C122" s="247"/>
      <c r="D122" s="247"/>
      <c r="E122" s="247"/>
      <c r="F122" s="247"/>
      <c r="G122" s="247"/>
    </row>
    <row r="123" spans="1:8" ht="19.5" customHeight="1">
      <c r="A123" s="33">
        <f t="shared" si="3"/>
        <v>2252</v>
      </c>
      <c r="B123" s="265"/>
      <c r="C123" s="248"/>
      <c r="D123" s="248"/>
      <c r="E123" s="248"/>
      <c r="F123" s="248"/>
      <c r="G123" s="248"/>
    </row>
    <row r="124" spans="1:8" ht="19.5" customHeight="1">
      <c r="A124" s="33">
        <f t="shared" si="3"/>
        <v>2261</v>
      </c>
      <c r="B124" s="264">
        <v>6</v>
      </c>
      <c r="C124" s="247"/>
      <c r="D124" s="247"/>
      <c r="E124" s="247"/>
      <c r="F124" s="247"/>
      <c r="G124" s="247"/>
    </row>
    <row r="125" spans="1:8" ht="19.5" customHeight="1">
      <c r="A125" s="33">
        <f t="shared" si="3"/>
        <v>2262</v>
      </c>
      <c r="B125" s="265"/>
      <c r="C125" s="248"/>
      <c r="D125" s="248"/>
      <c r="E125" s="248"/>
      <c r="F125" s="248"/>
      <c r="G125" s="248"/>
    </row>
    <row r="126" spans="1:8" ht="37.5" customHeight="1"/>
    <row r="127" spans="1:8" ht="19.5" customHeight="1">
      <c r="A127" s="31" t="s">
        <v>43</v>
      </c>
      <c r="B127" s="243" t="s">
        <v>43</v>
      </c>
      <c r="C127" s="243" t="s">
        <v>28</v>
      </c>
      <c r="D127" s="243" t="s">
        <v>29</v>
      </c>
      <c r="E127" s="243" t="s">
        <v>30</v>
      </c>
      <c r="F127" s="243" t="s">
        <v>31</v>
      </c>
      <c r="G127" s="243" t="s">
        <v>32</v>
      </c>
      <c r="H127" s="244" t="s">
        <v>69</v>
      </c>
    </row>
    <row r="128" spans="1:8" ht="19.5" customHeight="1">
      <c r="A128" s="33">
        <f>IF(COUNT(A30)&gt;0,A30+1000,"")</f>
        <v>2311</v>
      </c>
      <c r="B128" s="264">
        <v>1</v>
      </c>
      <c r="C128" s="247"/>
      <c r="D128" s="247"/>
      <c r="E128" s="247"/>
      <c r="F128" s="247"/>
      <c r="G128" s="247"/>
      <c r="H128" s="247"/>
    </row>
    <row r="129" spans="1:8" ht="19.5" customHeight="1">
      <c r="A129" s="33">
        <f t="shared" ref="A129:A139" si="4">IF(COUNT(A31)&gt;0,A31+1000,"")</f>
        <v>2312</v>
      </c>
      <c r="B129" s="265"/>
      <c r="C129" s="248"/>
      <c r="D129" s="248"/>
      <c r="E129" s="248"/>
      <c r="F129" s="248"/>
      <c r="G129" s="248"/>
      <c r="H129" s="248"/>
    </row>
    <row r="130" spans="1:8" ht="19.5" customHeight="1">
      <c r="A130" s="33">
        <f t="shared" si="4"/>
        <v>2321</v>
      </c>
      <c r="B130" s="264">
        <v>2</v>
      </c>
      <c r="C130" s="247"/>
      <c r="D130" s="247"/>
      <c r="E130" s="247"/>
      <c r="F130" s="247"/>
      <c r="G130" s="247"/>
      <c r="H130" s="247"/>
    </row>
    <row r="131" spans="1:8" ht="19.5" customHeight="1">
      <c r="A131" s="33">
        <f t="shared" si="4"/>
        <v>2322</v>
      </c>
      <c r="B131" s="265"/>
      <c r="C131" s="248"/>
      <c r="D131" s="248"/>
      <c r="E131" s="248"/>
      <c r="F131" s="248"/>
      <c r="G131" s="248"/>
      <c r="H131" s="248"/>
    </row>
    <row r="132" spans="1:8" ht="19.5" customHeight="1">
      <c r="A132" s="33">
        <f t="shared" si="4"/>
        <v>2331</v>
      </c>
      <c r="B132" s="264">
        <v>3</v>
      </c>
      <c r="C132" s="247"/>
      <c r="D132" s="247"/>
      <c r="E132" s="247"/>
      <c r="F132" s="247"/>
      <c r="G132" s="247"/>
      <c r="H132" s="247"/>
    </row>
    <row r="133" spans="1:8" ht="19.5" customHeight="1">
      <c r="A133" s="33">
        <f t="shared" si="4"/>
        <v>2332</v>
      </c>
      <c r="B133" s="265"/>
      <c r="C133" s="248"/>
      <c r="D133" s="248"/>
      <c r="E133" s="248"/>
      <c r="F133" s="248"/>
      <c r="G133" s="248"/>
      <c r="H133" s="249"/>
    </row>
    <row r="134" spans="1:8" ht="19.5" customHeight="1">
      <c r="A134" s="33">
        <f t="shared" si="4"/>
        <v>2341</v>
      </c>
      <c r="B134" s="264">
        <v>4</v>
      </c>
      <c r="C134" s="247"/>
      <c r="D134" s="247"/>
      <c r="E134" s="247"/>
      <c r="F134" s="247"/>
      <c r="G134" s="250"/>
      <c r="H134" s="250"/>
    </row>
    <row r="135" spans="1:8" ht="19.5" customHeight="1">
      <c r="A135" s="33">
        <f t="shared" si="4"/>
        <v>2342</v>
      </c>
      <c r="B135" s="265"/>
      <c r="C135" s="248"/>
      <c r="D135" s="248"/>
      <c r="E135" s="248"/>
      <c r="F135" s="248"/>
      <c r="G135" s="251"/>
      <c r="H135" s="252"/>
    </row>
    <row r="136" spans="1:8" ht="19.5" customHeight="1">
      <c r="A136" s="33">
        <f t="shared" si="4"/>
        <v>2351</v>
      </c>
      <c r="B136" s="264">
        <v>5</v>
      </c>
      <c r="C136" s="247"/>
      <c r="D136" s="247"/>
      <c r="E136" s="247"/>
      <c r="F136" s="247"/>
      <c r="G136" s="247"/>
    </row>
    <row r="137" spans="1:8" ht="19.5" customHeight="1">
      <c r="A137" s="33">
        <f t="shared" si="4"/>
        <v>2352</v>
      </c>
      <c r="B137" s="265"/>
      <c r="C137" s="248"/>
      <c r="D137" s="248"/>
      <c r="E137" s="248"/>
      <c r="F137" s="248"/>
      <c r="G137" s="248"/>
    </row>
    <row r="138" spans="1:8" ht="19.5" customHeight="1">
      <c r="A138" s="33">
        <f t="shared" si="4"/>
        <v>2361</v>
      </c>
      <c r="B138" s="264">
        <v>6</v>
      </c>
      <c r="C138" s="247"/>
      <c r="D138" s="247"/>
      <c r="E138" s="247"/>
      <c r="F138" s="247"/>
      <c r="G138" s="247"/>
    </row>
    <row r="139" spans="1:8" ht="19.5" customHeight="1">
      <c r="A139" s="33">
        <f t="shared" si="4"/>
        <v>2362</v>
      </c>
      <c r="B139" s="265"/>
      <c r="C139" s="248"/>
      <c r="D139" s="248"/>
      <c r="E139" s="248"/>
      <c r="F139" s="248"/>
      <c r="G139" s="248"/>
    </row>
    <row r="140" spans="1:8" ht="37.5" customHeight="1"/>
    <row r="141" spans="1:8" ht="19.5" customHeight="1">
      <c r="A141" s="31" t="s">
        <v>41</v>
      </c>
      <c r="B141" s="243" t="s">
        <v>41</v>
      </c>
      <c r="C141" s="243" t="s">
        <v>28</v>
      </c>
      <c r="D141" s="243" t="s">
        <v>29</v>
      </c>
      <c r="E141" s="243" t="s">
        <v>30</v>
      </c>
      <c r="F141" s="243" t="s">
        <v>31</v>
      </c>
      <c r="G141" s="243" t="s">
        <v>32</v>
      </c>
      <c r="H141" s="244" t="s">
        <v>69</v>
      </c>
    </row>
    <row r="142" spans="1:8" ht="19.5" customHeight="1">
      <c r="A142" s="33">
        <f>IF(COUNT(A44)&gt;0,A44+1000,"")</f>
        <v>2411</v>
      </c>
      <c r="B142" s="264">
        <v>1</v>
      </c>
      <c r="C142" s="247"/>
      <c r="D142" s="247"/>
      <c r="E142" s="247"/>
      <c r="F142" s="247"/>
      <c r="G142" s="247"/>
      <c r="H142" s="247"/>
    </row>
    <row r="143" spans="1:8" ht="19.5" customHeight="1">
      <c r="A143" s="33">
        <f t="shared" ref="A143:A153" si="5">IF(COUNT(A45)&gt;0,A45+1000,"")</f>
        <v>2412</v>
      </c>
      <c r="B143" s="265"/>
      <c r="C143" s="248"/>
      <c r="D143" s="248"/>
      <c r="E143" s="248"/>
      <c r="F143" s="248"/>
      <c r="G143" s="248"/>
      <c r="H143" s="248"/>
    </row>
    <row r="144" spans="1:8" ht="19.5" customHeight="1">
      <c r="A144" s="33">
        <f t="shared" si="5"/>
        <v>2421</v>
      </c>
      <c r="B144" s="264">
        <v>2</v>
      </c>
      <c r="C144" s="247"/>
      <c r="D144" s="247"/>
      <c r="E144" s="247"/>
      <c r="F144" s="247"/>
      <c r="G144" s="247"/>
      <c r="H144" s="247"/>
    </row>
    <row r="145" spans="1:8" ht="19.5" customHeight="1">
      <c r="A145" s="33">
        <f t="shared" si="5"/>
        <v>2422</v>
      </c>
      <c r="B145" s="265"/>
      <c r="C145" s="248"/>
      <c r="D145" s="248"/>
      <c r="E145" s="248"/>
      <c r="F145" s="248"/>
      <c r="G145" s="248"/>
      <c r="H145" s="248"/>
    </row>
    <row r="146" spans="1:8" ht="19.5" customHeight="1">
      <c r="A146" s="33">
        <f t="shared" si="5"/>
        <v>2431</v>
      </c>
      <c r="B146" s="264">
        <v>3</v>
      </c>
      <c r="C146" s="247"/>
      <c r="D146" s="247"/>
      <c r="E146" s="247"/>
      <c r="F146" s="247"/>
      <c r="G146" s="247"/>
      <c r="H146" s="247"/>
    </row>
    <row r="147" spans="1:8" ht="19.5" customHeight="1">
      <c r="A147" s="33">
        <f t="shared" si="5"/>
        <v>2432</v>
      </c>
      <c r="B147" s="265"/>
      <c r="C147" s="248"/>
      <c r="D147" s="248"/>
      <c r="E147" s="248"/>
      <c r="F147" s="248"/>
      <c r="G147" s="248"/>
      <c r="H147" s="249"/>
    </row>
    <row r="148" spans="1:8" ht="19.5" customHeight="1">
      <c r="A148" s="33">
        <f t="shared" si="5"/>
        <v>2441</v>
      </c>
      <c r="B148" s="264">
        <v>4</v>
      </c>
      <c r="C148" s="247"/>
      <c r="D148" s="247"/>
      <c r="E148" s="247"/>
      <c r="F148" s="247"/>
      <c r="G148" s="250"/>
      <c r="H148" s="250"/>
    </row>
    <row r="149" spans="1:8" ht="19.5" customHeight="1">
      <c r="A149" s="33">
        <f t="shared" si="5"/>
        <v>2442</v>
      </c>
      <c r="B149" s="265"/>
      <c r="C149" s="248"/>
      <c r="D149" s="248"/>
      <c r="E149" s="248"/>
      <c r="F149" s="248"/>
      <c r="G149" s="251"/>
      <c r="H149" s="252"/>
    </row>
    <row r="150" spans="1:8" ht="19.5" customHeight="1">
      <c r="A150" s="33">
        <f t="shared" si="5"/>
        <v>2451</v>
      </c>
      <c r="B150" s="264">
        <v>5</v>
      </c>
      <c r="C150" s="247"/>
      <c r="D150" s="247"/>
      <c r="E150" s="247"/>
      <c r="F150" s="247"/>
      <c r="G150" s="247"/>
    </row>
    <row r="151" spans="1:8" ht="19.5" customHeight="1">
      <c r="A151" s="33">
        <f t="shared" si="5"/>
        <v>2452</v>
      </c>
      <c r="B151" s="265"/>
      <c r="C151" s="248"/>
      <c r="D151" s="248"/>
      <c r="E151" s="248"/>
      <c r="F151" s="248"/>
      <c r="G151" s="248"/>
    </row>
    <row r="152" spans="1:8" ht="19.5" customHeight="1">
      <c r="A152" s="33">
        <f t="shared" si="5"/>
        <v>2461</v>
      </c>
      <c r="B152" s="264">
        <v>6</v>
      </c>
      <c r="C152" s="247"/>
      <c r="D152" s="247"/>
      <c r="E152" s="247"/>
      <c r="F152" s="247"/>
      <c r="G152" s="247"/>
    </row>
    <row r="153" spans="1:8" ht="19.5" customHeight="1">
      <c r="A153" s="33">
        <f t="shared" si="5"/>
        <v>2462</v>
      </c>
      <c r="B153" s="265"/>
      <c r="C153" s="248"/>
      <c r="D153" s="248"/>
      <c r="E153" s="248"/>
      <c r="F153" s="248"/>
      <c r="G153" s="248"/>
    </row>
    <row r="154" spans="1:8" ht="37.5" customHeight="1"/>
    <row r="155" spans="1:8" ht="19.5" customHeight="1">
      <c r="A155" s="31" t="s">
        <v>42</v>
      </c>
      <c r="B155" s="243" t="s">
        <v>42</v>
      </c>
      <c r="C155" s="243" t="s">
        <v>28</v>
      </c>
      <c r="D155" s="243" t="s">
        <v>29</v>
      </c>
      <c r="E155" s="243" t="s">
        <v>30</v>
      </c>
      <c r="F155" s="243" t="s">
        <v>31</v>
      </c>
      <c r="G155" s="243" t="s">
        <v>32</v>
      </c>
      <c r="H155" s="244" t="s">
        <v>69</v>
      </c>
    </row>
    <row r="156" spans="1:8" ht="19.5" customHeight="1">
      <c r="A156" s="33">
        <f t="shared" ref="A156:A167" si="6">IF(COUNT(A58)&gt;0,A58+1000,"")</f>
        <v>2511</v>
      </c>
      <c r="B156" s="264">
        <v>1</v>
      </c>
      <c r="C156" s="247"/>
      <c r="D156" s="247"/>
      <c r="E156" s="247"/>
      <c r="F156" s="247"/>
      <c r="G156" s="247"/>
      <c r="H156" s="247"/>
    </row>
    <row r="157" spans="1:8" ht="19.5" customHeight="1">
      <c r="A157" s="33">
        <f t="shared" si="6"/>
        <v>2512</v>
      </c>
      <c r="B157" s="265"/>
      <c r="C157" s="248"/>
      <c r="D157" s="248"/>
      <c r="E157" s="248"/>
      <c r="F157" s="248"/>
      <c r="G157" s="248"/>
      <c r="H157" s="248"/>
    </row>
    <row r="158" spans="1:8" ht="19.5" customHeight="1">
      <c r="A158" s="33">
        <f t="shared" si="6"/>
        <v>2521</v>
      </c>
      <c r="B158" s="264">
        <v>2</v>
      </c>
      <c r="C158" s="247"/>
      <c r="D158" s="247"/>
      <c r="E158" s="247"/>
      <c r="F158" s="247"/>
      <c r="G158" s="247"/>
      <c r="H158" s="247"/>
    </row>
    <row r="159" spans="1:8" ht="19.5" customHeight="1">
      <c r="A159" s="33">
        <f t="shared" si="6"/>
        <v>2522</v>
      </c>
      <c r="B159" s="265"/>
      <c r="C159" s="248"/>
      <c r="D159" s="248"/>
      <c r="E159" s="248"/>
      <c r="F159" s="248"/>
      <c r="G159" s="248"/>
      <c r="H159" s="248"/>
    </row>
    <row r="160" spans="1:8" ht="19.5" customHeight="1">
      <c r="A160" s="33">
        <f t="shared" si="6"/>
        <v>2531</v>
      </c>
      <c r="B160" s="264">
        <v>3</v>
      </c>
      <c r="C160" s="247"/>
      <c r="D160" s="247"/>
      <c r="E160" s="247"/>
      <c r="F160" s="247"/>
      <c r="G160" s="247"/>
      <c r="H160" s="247"/>
    </row>
    <row r="161" spans="1:8" ht="19.5" customHeight="1">
      <c r="A161" s="33">
        <f t="shared" si="6"/>
        <v>2532</v>
      </c>
      <c r="B161" s="265"/>
      <c r="C161" s="248"/>
      <c r="D161" s="248"/>
      <c r="E161" s="248"/>
      <c r="F161" s="248"/>
      <c r="G161" s="248"/>
      <c r="H161" s="249"/>
    </row>
    <row r="162" spans="1:8" ht="19.5" customHeight="1">
      <c r="A162" s="33">
        <f t="shared" si="6"/>
        <v>2541</v>
      </c>
      <c r="B162" s="264">
        <v>4</v>
      </c>
      <c r="C162" s="247"/>
      <c r="D162" s="247"/>
      <c r="E162" s="247"/>
      <c r="F162" s="247"/>
      <c r="G162" s="250"/>
      <c r="H162" s="250"/>
    </row>
    <row r="163" spans="1:8" ht="19.5" customHeight="1">
      <c r="A163" s="33">
        <f t="shared" si="6"/>
        <v>2542</v>
      </c>
      <c r="B163" s="265"/>
      <c r="C163" s="248"/>
      <c r="D163" s="248"/>
      <c r="E163" s="248"/>
      <c r="F163" s="248"/>
      <c r="G163" s="251"/>
      <c r="H163" s="252"/>
    </row>
    <row r="164" spans="1:8" ht="19.5" customHeight="1">
      <c r="A164" s="33">
        <f t="shared" si="6"/>
        <v>2551</v>
      </c>
      <c r="B164" s="264">
        <v>5</v>
      </c>
      <c r="C164" s="247"/>
      <c r="D164" s="247"/>
      <c r="E164" s="247"/>
      <c r="F164" s="247"/>
      <c r="G164" s="247"/>
    </row>
    <row r="165" spans="1:8" ht="19.5" customHeight="1">
      <c r="A165" s="33">
        <f t="shared" si="6"/>
        <v>2552</v>
      </c>
      <c r="B165" s="265"/>
      <c r="C165" s="248"/>
      <c r="D165" s="248"/>
      <c r="E165" s="248"/>
      <c r="F165" s="248"/>
      <c r="G165" s="248"/>
    </row>
    <row r="166" spans="1:8" ht="19.5" customHeight="1">
      <c r="A166" s="33">
        <f t="shared" si="6"/>
        <v>2561</v>
      </c>
      <c r="B166" s="264">
        <v>6</v>
      </c>
      <c r="C166" s="247"/>
      <c r="D166" s="247"/>
      <c r="E166" s="247"/>
      <c r="F166" s="247"/>
      <c r="G166" s="247"/>
    </row>
    <row r="167" spans="1:8" ht="19.5" customHeight="1">
      <c r="A167" s="33">
        <f t="shared" si="6"/>
        <v>2562</v>
      </c>
      <c r="B167" s="265"/>
      <c r="C167" s="248"/>
      <c r="D167" s="248"/>
      <c r="E167" s="248"/>
      <c r="F167" s="248"/>
      <c r="G167" s="248"/>
    </row>
    <row r="168" spans="1:8" ht="37.5" customHeight="1">
      <c r="C168" s="255"/>
      <c r="D168" s="255"/>
      <c r="E168" s="255"/>
      <c r="F168" s="255"/>
      <c r="G168" s="255"/>
    </row>
    <row r="169" spans="1:8" ht="19.5" customHeight="1">
      <c r="A169" s="31" t="s">
        <v>44</v>
      </c>
      <c r="B169" s="243" t="s">
        <v>44</v>
      </c>
      <c r="C169" s="243" t="s">
        <v>28</v>
      </c>
      <c r="D169" s="243" t="s">
        <v>29</v>
      </c>
      <c r="E169" s="243" t="s">
        <v>30</v>
      </c>
      <c r="F169" s="243" t="s">
        <v>31</v>
      </c>
      <c r="G169" s="243" t="s">
        <v>32</v>
      </c>
      <c r="H169" s="244" t="s">
        <v>69</v>
      </c>
    </row>
    <row r="170" spans="1:8" ht="19.5" customHeight="1">
      <c r="A170" s="33">
        <f t="shared" ref="A170:A181" si="7">IF(COUNT(A72)&gt;0,A72+1000,"")</f>
        <v>2611</v>
      </c>
      <c r="B170" s="264">
        <v>1</v>
      </c>
      <c r="C170" s="247"/>
      <c r="D170" s="247"/>
      <c r="E170" s="247"/>
      <c r="F170" s="247"/>
      <c r="G170" s="247"/>
      <c r="H170" s="247"/>
    </row>
    <row r="171" spans="1:8" ht="19.5" customHeight="1">
      <c r="A171" s="33">
        <f t="shared" si="7"/>
        <v>2612</v>
      </c>
      <c r="B171" s="265"/>
      <c r="C171" s="248"/>
      <c r="D171" s="248"/>
      <c r="E171" s="248"/>
      <c r="F171" s="248"/>
      <c r="G171" s="248"/>
      <c r="H171" s="248"/>
    </row>
    <row r="172" spans="1:8" ht="19.5" customHeight="1">
      <c r="A172" s="33">
        <f t="shared" si="7"/>
        <v>2621</v>
      </c>
      <c r="B172" s="264">
        <v>2</v>
      </c>
      <c r="C172" s="247"/>
      <c r="D172" s="247"/>
      <c r="E172" s="247"/>
      <c r="F172" s="247"/>
      <c r="G172" s="247"/>
      <c r="H172" s="247"/>
    </row>
    <row r="173" spans="1:8" ht="19.5" customHeight="1">
      <c r="A173" s="33">
        <f t="shared" si="7"/>
        <v>2622</v>
      </c>
      <c r="B173" s="265"/>
      <c r="C173" s="248"/>
      <c r="D173" s="248"/>
      <c r="E173" s="248"/>
      <c r="F173" s="248"/>
      <c r="G173" s="248"/>
      <c r="H173" s="248"/>
    </row>
    <row r="174" spans="1:8" ht="19.5" customHeight="1">
      <c r="A174" s="33">
        <f t="shared" si="7"/>
        <v>2631</v>
      </c>
      <c r="B174" s="264">
        <v>3</v>
      </c>
      <c r="C174" s="247"/>
      <c r="D174" s="247"/>
      <c r="E174" s="247"/>
      <c r="F174" s="247"/>
      <c r="G174" s="247"/>
      <c r="H174" s="247"/>
    </row>
    <row r="175" spans="1:8" ht="19.5" customHeight="1">
      <c r="A175" s="33">
        <f t="shared" si="7"/>
        <v>2632</v>
      </c>
      <c r="B175" s="265"/>
      <c r="C175" s="248"/>
      <c r="D175" s="248"/>
      <c r="E175" s="248"/>
      <c r="F175" s="248"/>
      <c r="G175" s="248"/>
      <c r="H175" s="249"/>
    </row>
    <row r="176" spans="1:8" ht="19.5" customHeight="1">
      <c r="A176" s="33">
        <f t="shared" si="7"/>
        <v>2641</v>
      </c>
      <c r="B176" s="264">
        <v>4</v>
      </c>
      <c r="C176" s="247"/>
      <c r="D176" s="247"/>
      <c r="E176" s="247"/>
      <c r="F176" s="247"/>
      <c r="G176" s="250"/>
      <c r="H176" s="250"/>
    </row>
    <row r="177" spans="1:8" ht="19.5" customHeight="1">
      <c r="A177" s="33">
        <f t="shared" si="7"/>
        <v>2642</v>
      </c>
      <c r="B177" s="265"/>
      <c r="C177" s="248"/>
      <c r="D177" s="248"/>
      <c r="E177" s="248"/>
      <c r="F177" s="248"/>
      <c r="G177" s="251"/>
      <c r="H177" s="252"/>
    </row>
    <row r="178" spans="1:8" ht="19.5" customHeight="1">
      <c r="A178" s="33">
        <f t="shared" si="7"/>
        <v>2651</v>
      </c>
      <c r="B178" s="264">
        <v>5</v>
      </c>
      <c r="C178" s="247"/>
      <c r="D178" s="247"/>
      <c r="E178" s="247"/>
      <c r="F178" s="247"/>
      <c r="G178" s="247"/>
    </row>
    <row r="179" spans="1:8" ht="19.5" customHeight="1">
      <c r="A179" s="33">
        <f t="shared" si="7"/>
        <v>2652</v>
      </c>
      <c r="B179" s="265"/>
      <c r="C179" s="248"/>
      <c r="D179" s="248"/>
      <c r="E179" s="248"/>
      <c r="F179" s="248"/>
      <c r="G179" s="248"/>
    </row>
    <row r="180" spans="1:8" ht="19.5" customHeight="1">
      <c r="A180" s="33">
        <f t="shared" si="7"/>
        <v>2661</v>
      </c>
      <c r="B180" s="264">
        <v>6</v>
      </c>
      <c r="C180" s="247"/>
      <c r="D180" s="247"/>
      <c r="E180" s="247"/>
      <c r="F180" s="247"/>
      <c r="G180" s="247"/>
    </row>
    <row r="181" spans="1:8" ht="19.5" customHeight="1">
      <c r="A181" s="33">
        <f t="shared" si="7"/>
        <v>2662</v>
      </c>
      <c r="B181" s="265"/>
      <c r="C181" s="248"/>
      <c r="D181" s="248"/>
      <c r="E181" s="248"/>
      <c r="F181" s="248"/>
      <c r="G181" s="248"/>
    </row>
    <row r="182" spans="1:8" ht="37.5" customHeight="1"/>
    <row r="183" spans="1:8" ht="19.5" customHeight="1">
      <c r="A183" s="31" t="s">
        <v>39</v>
      </c>
      <c r="B183" s="243" t="s">
        <v>39</v>
      </c>
      <c r="C183" s="243" t="s">
        <v>28</v>
      </c>
      <c r="D183" s="243" t="s">
        <v>29</v>
      </c>
      <c r="E183" s="243" t="s">
        <v>30</v>
      </c>
      <c r="F183" s="243" t="s">
        <v>31</v>
      </c>
      <c r="G183" s="243" t="s">
        <v>32</v>
      </c>
      <c r="H183" s="244" t="s">
        <v>69</v>
      </c>
    </row>
    <row r="184" spans="1:8" ht="19.5" customHeight="1">
      <c r="A184" s="33">
        <f t="shared" ref="A184:A195" si="8">IF(COUNT(A86)&gt;0,A86+1000,"")</f>
        <v>2711</v>
      </c>
      <c r="B184" s="264">
        <v>1</v>
      </c>
      <c r="C184" s="247"/>
      <c r="D184" s="247"/>
      <c r="E184" s="247"/>
      <c r="F184" s="247"/>
      <c r="G184" s="247"/>
      <c r="H184" s="247"/>
    </row>
    <row r="185" spans="1:8" ht="19.5" customHeight="1">
      <c r="A185" s="33">
        <f t="shared" si="8"/>
        <v>2712</v>
      </c>
      <c r="B185" s="265"/>
      <c r="C185" s="248"/>
      <c r="D185" s="248"/>
      <c r="E185" s="248"/>
      <c r="F185" s="248"/>
      <c r="G185" s="248"/>
      <c r="H185" s="248"/>
    </row>
    <row r="186" spans="1:8" ht="19.5" customHeight="1">
      <c r="A186" s="33">
        <f t="shared" si="8"/>
        <v>2721</v>
      </c>
      <c r="B186" s="264">
        <v>2</v>
      </c>
      <c r="C186" s="247"/>
      <c r="D186" s="247"/>
      <c r="E186" s="247"/>
      <c r="F186" s="247"/>
      <c r="G186" s="247"/>
      <c r="H186" s="247"/>
    </row>
    <row r="187" spans="1:8" ht="19.5" customHeight="1">
      <c r="A187" s="33">
        <f t="shared" si="8"/>
        <v>2722</v>
      </c>
      <c r="B187" s="265"/>
      <c r="C187" s="248"/>
      <c r="D187" s="248"/>
      <c r="E187" s="248"/>
      <c r="F187" s="248"/>
      <c r="G187" s="248"/>
      <c r="H187" s="248"/>
    </row>
    <row r="188" spans="1:8" ht="19.5" customHeight="1">
      <c r="A188" s="33">
        <f t="shared" si="8"/>
        <v>2731</v>
      </c>
      <c r="B188" s="264">
        <v>3</v>
      </c>
      <c r="C188" s="247"/>
      <c r="D188" s="247"/>
      <c r="E188" s="247"/>
      <c r="F188" s="247"/>
      <c r="G188" s="247"/>
      <c r="H188" s="247"/>
    </row>
    <row r="189" spans="1:8" ht="19.5" customHeight="1">
      <c r="A189" s="33">
        <f t="shared" si="8"/>
        <v>2732</v>
      </c>
      <c r="B189" s="265"/>
      <c r="C189" s="248"/>
      <c r="D189" s="248"/>
      <c r="E189" s="248"/>
      <c r="F189" s="248"/>
      <c r="G189" s="248"/>
      <c r="H189" s="249"/>
    </row>
    <row r="190" spans="1:8" ht="19.5" customHeight="1">
      <c r="A190" s="33">
        <f t="shared" si="8"/>
        <v>2741</v>
      </c>
      <c r="B190" s="264">
        <v>4</v>
      </c>
      <c r="C190" s="247"/>
      <c r="D190" s="247"/>
      <c r="E190" s="247"/>
      <c r="F190" s="247"/>
      <c r="G190" s="250"/>
      <c r="H190" s="250"/>
    </row>
    <row r="191" spans="1:8" ht="19.5" customHeight="1">
      <c r="A191" s="33">
        <f t="shared" si="8"/>
        <v>2742</v>
      </c>
      <c r="B191" s="265"/>
      <c r="C191" s="248"/>
      <c r="D191" s="248"/>
      <c r="E191" s="248"/>
      <c r="F191" s="248"/>
      <c r="G191" s="251"/>
      <c r="H191" s="252"/>
    </row>
    <row r="192" spans="1:8" ht="19.5" customHeight="1">
      <c r="A192" s="33">
        <f t="shared" si="8"/>
        <v>2751</v>
      </c>
      <c r="B192" s="264">
        <v>5</v>
      </c>
      <c r="C192" s="247"/>
      <c r="D192" s="247"/>
      <c r="E192" s="247"/>
      <c r="F192" s="247"/>
      <c r="G192" s="247"/>
    </row>
    <row r="193" spans="1:8" ht="19.5" customHeight="1">
      <c r="A193" s="33">
        <f t="shared" si="8"/>
        <v>2752</v>
      </c>
      <c r="B193" s="265"/>
      <c r="C193" s="248"/>
      <c r="D193" s="248"/>
      <c r="E193" s="248"/>
      <c r="F193" s="248"/>
      <c r="G193" s="248"/>
    </row>
    <row r="194" spans="1:8" ht="19.5" customHeight="1">
      <c r="A194" s="33">
        <f t="shared" si="8"/>
        <v>2761</v>
      </c>
      <c r="B194" s="264">
        <v>6</v>
      </c>
      <c r="C194" s="247"/>
      <c r="D194" s="247"/>
      <c r="E194" s="247"/>
      <c r="F194" s="247"/>
      <c r="G194" s="247"/>
    </row>
    <row r="195" spans="1:8" ht="19.5" customHeight="1">
      <c r="A195" s="33">
        <f t="shared" si="8"/>
        <v>2762</v>
      </c>
      <c r="B195" s="265"/>
      <c r="C195" s="248"/>
      <c r="D195" s="248"/>
      <c r="E195" s="248"/>
      <c r="F195" s="248"/>
      <c r="G195" s="248"/>
    </row>
    <row r="196" spans="1:8" ht="37.5" customHeight="1"/>
    <row r="197" spans="1:8" ht="19.5" customHeight="1">
      <c r="A197" s="31" t="s">
        <v>36</v>
      </c>
      <c r="B197" s="243" t="s">
        <v>36</v>
      </c>
      <c r="C197" s="243" t="s">
        <v>28</v>
      </c>
      <c r="D197" s="243" t="s">
        <v>29</v>
      </c>
      <c r="E197" s="243" t="s">
        <v>30</v>
      </c>
      <c r="F197" s="243" t="s">
        <v>31</v>
      </c>
      <c r="G197" s="243" t="s">
        <v>32</v>
      </c>
      <c r="H197" s="244" t="s">
        <v>69</v>
      </c>
    </row>
    <row r="198" spans="1:8" ht="19.5" customHeight="1">
      <c r="A198" s="33">
        <f t="shared" ref="A198:A209" si="9">IF(COUNT(A100)&gt;0,A100+1000,"")</f>
        <v>3111</v>
      </c>
      <c r="B198" s="264">
        <v>1</v>
      </c>
      <c r="C198" s="247"/>
      <c r="D198" s="247"/>
      <c r="E198" s="247"/>
      <c r="F198" s="247"/>
      <c r="G198" s="247"/>
      <c r="H198" s="247"/>
    </row>
    <row r="199" spans="1:8" ht="19.5" customHeight="1">
      <c r="A199" s="33">
        <f t="shared" si="9"/>
        <v>3112</v>
      </c>
      <c r="B199" s="265"/>
      <c r="C199" s="248"/>
      <c r="D199" s="248"/>
      <c r="E199" s="248"/>
      <c r="F199" s="248"/>
      <c r="G199" s="248"/>
      <c r="H199" s="248"/>
    </row>
    <row r="200" spans="1:8" ht="19.5" customHeight="1">
      <c r="A200" s="33">
        <f t="shared" si="9"/>
        <v>3121</v>
      </c>
      <c r="B200" s="264">
        <v>2</v>
      </c>
      <c r="C200" s="247"/>
      <c r="D200" s="247"/>
      <c r="E200" s="247"/>
      <c r="F200" s="247"/>
      <c r="G200" s="247"/>
      <c r="H200" s="247"/>
    </row>
    <row r="201" spans="1:8" ht="19.5" customHeight="1">
      <c r="A201" s="33">
        <f t="shared" si="9"/>
        <v>3122</v>
      </c>
      <c r="B201" s="265"/>
      <c r="C201" s="248"/>
      <c r="D201" s="248"/>
      <c r="E201" s="248"/>
      <c r="F201" s="248"/>
      <c r="G201" s="248"/>
      <c r="H201" s="248"/>
    </row>
    <row r="202" spans="1:8" ht="19.5" customHeight="1">
      <c r="A202" s="33">
        <f t="shared" si="9"/>
        <v>3131</v>
      </c>
      <c r="B202" s="264">
        <v>3</v>
      </c>
      <c r="C202" s="247"/>
      <c r="D202" s="247"/>
      <c r="E202" s="247"/>
      <c r="F202" s="247"/>
      <c r="G202" s="247"/>
      <c r="H202" s="247"/>
    </row>
    <row r="203" spans="1:8" ht="19.5" customHeight="1">
      <c r="A203" s="33">
        <f t="shared" si="9"/>
        <v>3132</v>
      </c>
      <c r="B203" s="265"/>
      <c r="C203" s="248"/>
      <c r="D203" s="248"/>
      <c r="E203" s="248"/>
      <c r="F203" s="248"/>
      <c r="G203" s="248"/>
      <c r="H203" s="249"/>
    </row>
    <row r="204" spans="1:8" ht="19.5" customHeight="1">
      <c r="A204" s="33">
        <f t="shared" si="9"/>
        <v>3141</v>
      </c>
      <c r="B204" s="264">
        <v>4</v>
      </c>
      <c r="C204" s="247"/>
      <c r="D204" s="247"/>
      <c r="E204" s="247"/>
      <c r="F204" s="247"/>
      <c r="G204" s="250"/>
      <c r="H204" s="250"/>
    </row>
    <row r="205" spans="1:8" ht="19.5" customHeight="1">
      <c r="A205" s="33">
        <f t="shared" si="9"/>
        <v>3142</v>
      </c>
      <c r="B205" s="265"/>
      <c r="C205" s="248"/>
      <c r="D205" s="248"/>
      <c r="E205" s="248"/>
      <c r="F205" s="248"/>
      <c r="G205" s="251"/>
      <c r="H205" s="252"/>
    </row>
    <row r="206" spans="1:8" ht="19.5" customHeight="1">
      <c r="A206" s="33">
        <f t="shared" si="9"/>
        <v>3151</v>
      </c>
      <c r="B206" s="264">
        <v>5</v>
      </c>
      <c r="C206" s="247"/>
      <c r="D206" s="247"/>
      <c r="E206" s="247"/>
      <c r="F206" s="247"/>
      <c r="G206" s="247"/>
    </row>
    <row r="207" spans="1:8" ht="19.5" customHeight="1">
      <c r="A207" s="33">
        <f t="shared" si="9"/>
        <v>3152</v>
      </c>
      <c r="B207" s="265"/>
      <c r="C207" s="248"/>
      <c r="D207" s="248"/>
      <c r="E207" s="248"/>
      <c r="F207" s="248"/>
      <c r="G207" s="248"/>
    </row>
    <row r="208" spans="1:8" ht="19.5" customHeight="1">
      <c r="A208" s="33">
        <f t="shared" si="9"/>
        <v>3161</v>
      </c>
      <c r="B208" s="264">
        <v>6</v>
      </c>
      <c r="C208" s="247"/>
      <c r="D208" s="247"/>
      <c r="E208" s="247"/>
      <c r="F208" s="247"/>
      <c r="G208" s="247"/>
    </row>
    <row r="209" spans="1:8" ht="19.5" customHeight="1">
      <c r="A209" s="33">
        <f t="shared" si="9"/>
        <v>3162</v>
      </c>
      <c r="B209" s="265"/>
      <c r="C209" s="248"/>
      <c r="D209" s="248"/>
      <c r="E209" s="248"/>
      <c r="F209" s="248"/>
      <c r="G209" s="248"/>
    </row>
    <row r="210" spans="1:8" ht="37.5" customHeight="1"/>
    <row r="211" spans="1:8" ht="19.5" customHeight="1">
      <c r="A211" s="31" t="s">
        <v>38</v>
      </c>
      <c r="B211" s="243" t="s">
        <v>38</v>
      </c>
      <c r="C211" s="243" t="s">
        <v>28</v>
      </c>
      <c r="D211" s="243" t="s">
        <v>29</v>
      </c>
      <c r="E211" s="243" t="s">
        <v>30</v>
      </c>
      <c r="F211" s="243" t="s">
        <v>31</v>
      </c>
      <c r="G211" s="243" t="s">
        <v>32</v>
      </c>
      <c r="H211" s="244" t="s">
        <v>91</v>
      </c>
    </row>
    <row r="212" spans="1:8" ht="19.5" customHeight="1">
      <c r="A212" s="33">
        <f t="shared" ref="A212:A223" si="10">IF(COUNT(A114)&gt;0,A114+1000,"")</f>
        <v>3211</v>
      </c>
      <c r="B212" s="264">
        <v>1</v>
      </c>
      <c r="C212" s="247"/>
      <c r="D212" s="247"/>
      <c r="E212" s="247"/>
      <c r="F212" s="247"/>
      <c r="G212" s="247"/>
      <c r="H212" s="247"/>
    </row>
    <row r="213" spans="1:8" ht="19.5" customHeight="1">
      <c r="A213" s="33">
        <f t="shared" si="10"/>
        <v>3212</v>
      </c>
      <c r="B213" s="265"/>
      <c r="C213" s="248"/>
      <c r="D213" s="248"/>
      <c r="E213" s="248"/>
      <c r="F213" s="248"/>
      <c r="G213" s="248"/>
      <c r="H213" s="248"/>
    </row>
    <row r="214" spans="1:8" ht="19.5" customHeight="1">
      <c r="A214" s="33">
        <f t="shared" si="10"/>
        <v>3221</v>
      </c>
      <c r="B214" s="264">
        <v>2</v>
      </c>
      <c r="C214" s="247"/>
      <c r="D214" s="247"/>
      <c r="E214" s="247"/>
      <c r="F214" s="247"/>
      <c r="G214" s="247"/>
      <c r="H214" s="247"/>
    </row>
    <row r="215" spans="1:8" ht="19.5" customHeight="1">
      <c r="A215" s="33">
        <f t="shared" si="10"/>
        <v>3222</v>
      </c>
      <c r="B215" s="265"/>
      <c r="C215" s="248"/>
      <c r="D215" s="248"/>
      <c r="E215" s="248"/>
      <c r="F215" s="248"/>
      <c r="G215" s="248"/>
      <c r="H215" s="248"/>
    </row>
    <row r="216" spans="1:8" ht="19.5" customHeight="1">
      <c r="A216" s="33">
        <f t="shared" si="10"/>
        <v>3231</v>
      </c>
      <c r="B216" s="264">
        <v>3</v>
      </c>
      <c r="C216" s="247"/>
      <c r="D216" s="247"/>
      <c r="E216" s="247"/>
      <c r="F216" s="247"/>
      <c r="G216" s="247"/>
      <c r="H216" s="247"/>
    </row>
    <row r="217" spans="1:8" ht="19.5" customHeight="1">
      <c r="A217" s="33">
        <f t="shared" si="10"/>
        <v>3232</v>
      </c>
      <c r="B217" s="265"/>
      <c r="C217" s="248"/>
      <c r="D217" s="248"/>
      <c r="E217" s="248"/>
      <c r="F217" s="248"/>
      <c r="G217" s="248"/>
      <c r="H217" s="249"/>
    </row>
    <row r="218" spans="1:8" ht="19.5" customHeight="1">
      <c r="A218" s="33">
        <f t="shared" si="10"/>
        <v>3241</v>
      </c>
      <c r="B218" s="264">
        <v>4</v>
      </c>
      <c r="C218" s="247"/>
      <c r="D218" s="247"/>
      <c r="E218" s="247"/>
      <c r="F218" s="247"/>
      <c r="G218" s="250"/>
      <c r="H218" s="250"/>
    </row>
    <row r="219" spans="1:8" ht="19.5" customHeight="1">
      <c r="A219" s="33">
        <f t="shared" si="10"/>
        <v>3242</v>
      </c>
      <c r="B219" s="265"/>
      <c r="C219" s="248"/>
      <c r="D219" s="248"/>
      <c r="E219" s="248"/>
      <c r="F219" s="248"/>
      <c r="G219" s="251"/>
      <c r="H219" s="252"/>
    </row>
    <row r="220" spans="1:8" ht="19.5" customHeight="1">
      <c r="A220" s="33">
        <f t="shared" si="10"/>
        <v>3251</v>
      </c>
      <c r="B220" s="264">
        <v>5</v>
      </c>
      <c r="C220" s="247"/>
      <c r="D220" s="247"/>
      <c r="E220" s="247"/>
      <c r="F220" s="247"/>
      <c r="G220" s="247"/>
    </row>
    <row r="221" spans="1:8" ht="19.5" customHeight="1">
      <c r="A221" s="33">
        <f t="shared" si="10"/>
        <v>3252</v>
      </c>
      <c r="B221" s="265"/>
      <c r="C221" s="248"/>
      <c r="D221" s="248"/>
      <c r="E221" s="248"/>
      <c r="F221" s="248"/>
      <c r="G221" s="248"/>
    </row>
    <row r="222" spans="1:8" ht="19.5" customHeight="1">
      <c r="A222" s="33">
        <f t="shared" si="10"/>
        <v>3261</v>
      </c>
      <c r="B222" s="264">
        <v>6</v>
      </c>
      <c r="C222" s="247"/>
      <c r="D222" s="247"/>
      <c r="E222" s="247"/>
      <c r="F222" s="247"/>
      <c r="G222" s="247"/>
    </row>
    <row r="223" spans="1:8" ht="19.5" customHeight="1">
      <c r="A223" s="33">
        <f t="shared" si="10"/>
        <v>3262</v>
      </c>
      <c r="B223" s="265"/>
      <c r="C223" s="248"/>
      <c r="D223" s="248"/>
      <c r="E223" s="248"/>
      <c r="F223" s="248"/>
      <c r="G223" s="248"/>
    </row>
    <row r="224" spans="1:8" ht="37.5" customHeight="1"/>
    <row r="225" spans="1:8" ht="19.5" customHeight="1">
      <c r="A225" s="31" t="s">
        <v>35</v>
      </c>
      <c r="B225" s="243" t="s">
        <v>35</v>
      </c>
      <c r="C225" s="243" t="s">
        <v>28</v>
      </c>
      <c r="D225" s="243" t="s">
        <v>29</v>
      </c>
      <c r="E225" s="243" t="s">
        <v>30</v>
      </c>
      <c r="F225" s="243" t="s">
        <v>31</v>
      </c>
      <c r="G225" s="243" t="s">
        <v>32</v>
      </c>
      <c r="H225" s="244" t="s">
        <v>69</v>
      </c>
    </row>
    <row r="226" spans="1:8" ht="19.5" customHeight="1">
      <c r="A226" s="33">
        <f t="shared" ref="A226:A237" si="11">IF(COUNT(A128)&gt;0,A128+1000,"")</f>
        <v>3311</v>
      </c>
      <c r="B226" s="264">
        <v>1</v>
      </c>
      <c r="C226" s="247"/>
      <c r="D226" s="247"/>
      <c r="E226" s="247"/>
      <c r="F226" s="247"/>
      <c r="G226" s="247"/>
      <c r="H226" s="247"/>
    </row>
    <row r="227" spans="1:8" ht="19.5" customHeight="1">
      <c r="A227" s="33">
        <f t="shared" si="11"/>
        <v>3312</v>
      </c>
      <c r="B227" s="265"/>
      <c r="C227" s="248"/>
      <c r="D227" s="248"/>
      <c r="E227" s="248"/>
      <c r="F227" s="248"/>
      <c r="G227" s="248"/>
      <c r="H227" s="248"/>
    </row>
    <row r="228" spans="1:8" ht="19.5" customHeight="1">
      <c r="A228" s="33">
        <f t="shared" si="11"/>
        <v>3321</v>
      </c>
      <c r="B228" s="264">
        <v>2</v>
      </c>
      <c r="C228" s="247"/>
      <c r="D228" s="247"/>
      <c r="E228" s="247"/>
      <c r="F228" s="247"/>
      <c r="G228" s="247"/>
      <c r="H228" s="247"/>
    </row>
    <row r="229" spans="1:8" ht="19.5" customHeight="1">
      <c r="A229" s="33">
        <f t="shared" si="11"/>
        <v>3322</v>
      </c>
      <c r="B229" s="265"/>
      <c r="C229" s="248"/>
      <c r="D229" s="248"/>
      <c r="E229" s="248"/>
      <c r="F229" s="248"/>
      <c r="G229" s="248"/>
      <c r="H229" s="248"/>
    </row>
    <row r="230" spans="1:8" ht="19.5" customHeight="1">
      <c r="A230" s="33">
        <f t="shared" si="11"/>
        <v>3331</v>
      </c>
      <c r="B230" s="264">
        <v>3</v>
      </c>
      <c r="C230" s="247"/>
      <c r="D230" s="247"/>
      <c r="E230" s="247"/>
      <c r="F230" s="247"/>
      <c r="G230" s="247"/>
      <c r="H230" s="247"/>
    </row>
    <row r="231" spans="1:8" ht="19.5" customHeight="1">
      <c r="A231" s="33">
        <f t="shared" si="11"/>
        <v>3332</v>
      </c>
      <c r="B231" s="265"/>
      <c r="C231" s="248"/>
      <c r="D231" s="248"/>
      <c r="E231" s="248"/>
      <c r="F231" s="248"/>
      <c r="G231" s="248"/>
      <c r="H231" s="249"/>
    </row>
    <row r="232" spans="1:8" ht="19.5" customHeight="1">
      <c r="A232" s="33">
        <f t="shared" si="11"/>
        <v>3341</v>
      </c>
      <c r="B232" s="264">
        <v>4</v>
      </c>
      <c r="C232" s="247"/>
      <c r="D232" s="247"/>
      <c r="E232" s="247"/>
      <c r="F232" s="247"/>
      <c r="G232" s="250"/>
      <c r="H232" s="250"/>
    </row>
    <row r="233" spans="1:8" ht="19.5" customHeight="1">
      <c r="A233" s="33">
        <f t="shared" si="11"/>
        <v>3342</v>
      </c>
      <c r="B233" s="265"/>
      <c r="C233" s="248"/>
      <c r="D233" s="248"/>
      <c r="E233" s="248"/>
      <c r="F233" s="248"/>
      <c r="G233" s="251"/>
      <c r="H233" s="252"/>
    </row>
    <row r="234" spans="1:8" ht="19.5" customHeight="1">
      <c r="A234" s="33">
        <f t="shared" si="11"/>
        <v>3351</v>
      </c>
      <c r="B234" s="264">
        <v>5</v>
      </c>
      <c r="C234" s="247"/>
      <c r="D234" s="247"/>
      <c r="E234" s="247"/>
      <c r="F234" s="247"/>
      <c r="G234" s="247"/>
    </row>
    <row r="235" spans="1:8" ht="19.5" customHeight="1">
      <c r="A235" s="33">
        <f t="shared" si="11"/>
        <v>3352</v>
      </c>
      <c r="B235" s="265"/>
      <c r="C235" s="248"/>
      <c r="D235" s="248"/>
      <c r="E235" s="248"/>
      <c r="F235" s="248"/>
      <c r="G235" s="248"/>
    </row>
    <row r="236" spans="1:8" ht="19.5" customHeight="1">
      <c r="A236" s="33">
        <f t="shared" si="11"/>
        <v>3361</v>
      </c>
      <c r="B236" s="264">
        <v>6</v>
      </c>
      <c r="C236" s="247"/>
      <c r="D236" s="247"/>
      <c r="E236" s="247"/>
      <c r="F236" s="247"/>
      <c r="G236" s="247"/>
    </row>
    <row r="237" spans="1:8" ht="19.5" customHeight="1">
      <c r="A237" s="33">
        <f t="shared" si="11"/>
        <v>3362</v>
      </c>
      <c r="B237" s="265"/>
      <c r="C237" s="248"/>
      <c r="D237" s="248"/>
      <c r="E237" s="248"/>
      <c r="F237" s="248"/>
      <c r="G237" s="248"/>
    </row>
    <row r="238" spans="1:8" ht="37.5" customHeight="1"/>
    <row r="239" spans="1:8" ht="19.5" customHeight="1">
      <c r="A239" s="31" t="s">
        <v>33</v>
      </c>
      <c r="B239" s="243" t="s">
        <v>33</v>
      </c>
      <c r="C239" s="243" t="s">
        <v>28</v>
      </c>
      <c r="D239" s="243" t="s">
        <v>29</v>
      </c>
      <c r="E239" s="243" t="s">
        <v>30</v>
      </c>
      <c r="F239" s="243" t="s">
        <v>31</v>
      </c>
      <c r="G239" s="243" t="s">
        <v>32</v>
      </c>
      <c r="H239" s="244" t="s">
        <v>69</v>
      </c>
    </row>
    <row r="240" spans="1:8" ht="19.5" customHeight="1">
      <c r="A240" s="33">
        <f t="shared" ref="A240:A251" si="12">IF(COUNT(A142)&gt;0,A142+1000,"")</f>
        <v>3411</v>
      </c>
      <c r="B240" s="264">
        <v>1</v>
      </c>
      <c r="C240" s="247"/>
      <c r="D240" s="247"/>
      <c r="E240" s="247"/>
      <c r="F240" s="247"/>
      <c r="G240" s="247"/>
      <c r="H240" s="247"/>
    </row>
    <row r="241" spans="1:8" ht="19.5" customHeight="1">
      <c r="A241" s="33">
        <f t="shared" si="12"/>
        <v>3412</v>
      </c>
      <c r="B241" s="265"/>
      <c r="C241" s="248"/>
      <c r="D241" s="248"/>
      <c r="E241" s="248"/>
      <c r="F241" s="248"/>
      <c r="G241" s="248"/>
      <c r="H241" s="248"/>
    </row>
    <row r="242" spans="1:8" ht="19.5" customHeight="1">
      <c r="A242" s="33">
        <f t="shared" si="12"/>
        <v>3421</v>
      </c>
      <c r="B242" s="264">
        <v>2</v>
      </c>
      <c r="C242" s="247"/>
      <c r="D242" s="247"/>
      <c r="E242" s="247"/>
      <c r="F242" s="247"/>
      <c r="G242" s="247"/>
      <c r="H242" s="247"/>
    </row>
    <row r="243" spans="1:8" ht="19.5" customHeight="1">
      <c r="A243" s="33">
        <f t="shared" si="12"/>
        <v>3422</v>
      </c>
      <c r="B243" s="265"/>
      <c r="C243" s="248"/>
      <c r="D243" s="248"/>
      <c r="E243" s="248"/>
      <c r="F243" s="248"/>
      <c r="G243" s="248"/>
      <c r="H243" s="248"/>
    </row>
    <row r="244" spans="1:8" ht="19.5" customHeight="1">
      <c r="A244" s="33">
        <f t="shared" si="12"/>
        <v>3431</v>
      </c>
      <c r="B244" s="264">
        <v>3</v>
      </c>
      <c r="C244" s="247"/>
      <c r="D244" s="247"/>
      <c r="E244" s="247"/>
      <c r="F244" s="247"/>
      <c r="G244" s="247"/>
      <c r="H244" s="247"/>
    </row>
    <row r="245" spans="1:8" ht="19.5" customHeight="1">
      <c r="A245" s="33">
        <f t="shared" si="12"/>
        <v>3432</v>
      </c>
      <c r="B245" s="265"/>
      <c r="C245" s="248"/>
      <c r="D245" s="248"/>
      <c r="E245" s="248"/>
      <c r="F245" s="248"/>
      <c r="G245" s="248"/>
      <c r="H245" s="249"/>
    </row>
    <row r="246" spans="1:8" ht="19.5" customHeight="1">
      <c r="A246" s="33">
        <f t="shared" si="12"/>
        <v>3441</v>
      </c>
      <c r="B246" s="264">
        <v>4</v>
      </c>
      <c r="C246" s="247"/>
      <c r="D246" s="247"/>
      <c r="E246" s="247"/>
      <c r="F246" s="247"/>
      <c r="G246" s="250"/>
      <c r="H246" s="250"/>
    </row>
    <row r="247" spans="1:8" ht="19.5" customHeight="1">
      <c r="A247" s="33">
        <f t="shared" si="12"/>
        <v>3442</v>
      </c>
      <c r="B247" s="265"/>
      <c r="C247" s="248"/>
      <c r="D247" s="248"/>
      <c r="E247" s="248"/>
      <c r="F247" s="248"/>
      <c r="G247" s="251"/>
      <c r="H247" s="252"/>
    </row>
    <row r="248" spans="1:8" ht="19.5" customHeight="1">
      <c r="A248" s="33">
        <f t="shared" si="12"/>
        <v>3451</v>
      </c>
      <c r="B248" s="264">
        <v>5</v>
      </c>
      <c r="C248" s="247"/>
      <c r="D248" s="247"/>
      <c r="E248" s="247"/>
      <c r="F248" s="247"/>
      <c r="G248" s="247"/>
    </row>
    <row r="249" spans="1:8" ht="19.5" customHeight="1">
      <c r="A249" s="33">
        <f t="shared" si="12"/>
        <v>3452</v>
      </c>
      <c r="B249" s="265"/>
      <c r="C249" s="248"/>
      <c r="D249" s="248"/>
      <c r="E249" s="248"/>
      <c r="F249" s="248"/>
      <c r="G249" s="248"/>
    </row>
    <row r="250" spans="1:8" ht="19.5" customHeight="1">
      <c r="A250" s="33">
        <f t="shared" si="12"/>
        <v>3461</v>
      </c>
      <c r="B250" s="264">
        <v>6</v>
      </c>
      <c r="C250" s="247"/>
      <c r="D250" s="247"/>
      <c r="E250" s="247"/>
      <c r="F250" s="247"/>
      <c r="G250" s="247"/>
    </row>
    <row r="251" spans="1:8" ht="19.5" customHeight="1">
      <c r="A251" s="33">
        <f t="shared" si="12"/>
        <v>3462</v>
      </c>
      <c r="B251" s="265"/>
      <c r="C251" s="248"/>
      <c r="D251" s="248"/>
      <c r="E251" s="248"/>
      <c r="F251" s="248"/>
      <c r="G251" s="248"/>
    </row>
    <row r="252" spans="1:8" ht="37.5" customHeight="1"/>
    <row r="253" spans="1:8" ht="19.5" customHeight="1">
      <c r="A253" s="31" t="s">
        <v>34</v>
      </c>
      <c r="B253" s="243" t="s">
        <v>34</v>
      </c>
      <c r="C253" s="243" t="s">
        <v>28</v>
      </c>
      <c r="D253" s="243" t="s">
        <v>29</v>
      </c>
      <c r="E253" s="243" t="s">
        <v>30</v>
      </c>
      <c r="F253" s="243" t="s">
        <v>31</v>
      </c>
      <c r="G253" s="243" t="s">
        <v>32</v>
      </c>
      <c r="H253" s="244" t="s">
        <v>69</v>
      </c>
    </row>
    <row r="254" spans="1:8" ht="19.5" customHeight="1">
      <c r="A254" s="33">
        <f t="shared" ref="A254:A265" si="13">IF(COUNT(A156)&gt;0,A156+1000,"")</f>
        <v>3511</v>
      </c>
      <c r="B254" s="264">
        <v>1</v>
      </c>
      <c r="C254" s="247"/>
      <c r="D254" s="247"/>
      <c r="E254" s="247"/>
      <c r="F254" s="247"/>
      <c r="G254" s="247"/>
      <c r="H254" s="247"/>
    </row>
    <row r="255" spans="1:8" ht="19.5" customHeight="1">
      <c r="A255" s="33">
        <f t="shared" si="13"/>
        <v>3512</v>
      </c>
      <c r="B255" s="265"/>
      <c r="C255" s="248"/>
      <c r="D255" s="248"/>
      <c r="E255" s="248"/>
      <c r="F255" s="248"/>
      <c r="G255" s="248"/>
      <c r="H255" s="248"/>
    </row>
    <row r="256" spans="1:8" ht="19.5" customHeight="1">
      <c r="A256" s="33">
        <f t="shared" si="13"/>
        <v>3521</v>
      </c>
      <c r="B256" s="264">
        <v>2</v>
      </c>
      <c r="C256" s="247"/>
      <c r="D256" s="247"/>
      <c r="E256" s="247"/>
      <c r="F256" s="247"/>
      <c r="G256" s="247"/>
      <c r="H256" s="247"/>
    </row>
    <row r="257" spans="1:8" ht="19.5" customHeight="1">
      <c r="A257" s="33">
        <f t="shared" si="13"/>
        <v>3522</v>
      </c>
      <c r="B257" s="265"/>
      <c r="C257" s="248"/>
      <c r="D257" s="248"/>
      <c r="E257" s="248"/>
      <c r="F257" s="248"/>
      <c r="G257" s="248"/>
      <c r="H257" s="248"/>
    </row>
    <row r="258" spans="1:8" ht="19.5" customHeight="1">
      <c r="A258" s="33">
        <f t="shared" si="13"/>
        <v>3531</v>
      </c>
      <c r="B258" s="264">
        <v>3</v>
      </c>
      <c r="C258" s="247"/>
      <c r="D258" s="247"/>
      <c r="E258" s="247"/>
      <c r="F258" s="247"/>
      <c r="G258" s="247"/>
      <c r="H258" s="247"/>
    </row>
    <row r="259" spans="1:8" ht="19.5" customHeight="1">
      <c r="A259" s="33">
        <f t="shared" si="13"/>
        <v>3532</v>
      </c>
      <c r="B259" s="265"/>
      <c r="C259" s="248"/>
      <c r="D259" s="248"/>
      <c r="E259" s="248"/>
      <c r="F259" s="248"/>
      <c r="G259" s="248"/>
      <c r="H259" s="249"/>
    </row>
    <row r="260" spans="1:8" ht="19.5" customHeight="1">
      <c r="A260" s="33">
        <f t="shared" si="13"/>
        <v>3541</v>
      </c>
      <c r="B260" s="264">
        <v>4</v>
      </c>
      <c r="C260" s="247"/>
      <c r="D260" s="247"/>
      <c r="E260" s="247"/>
      <c r="F260" s="247"/>
      <c r="G260" s="250"/>
      <c r="H260" s="250"/>
    </row>
    <row r="261" spans="1:8" ht="19.5" customHeight="1">
      <c r="A261" s="33">
        <f t="shared" si="13"/>
        <v>3542</v>
      </c>
      <c r="B261" s="265"/>
      <c r="C261" s="248"/>
      <c r="D261" s="248"/>
      <c r="E261" s="248"/>
      <c r="F261" s="248"/>
      <c r="G261" s="251"/>
      <c r="H261" s="252"/>
    </row>
    <row r="262" spans="1:8" ht="19.5" customHeight="1">
      <c r="A262" s="33">
        <f t="shared" si="13"/>
        <v>3551</v>
      </c>
      <c r="B262" s="264">
        <v>5</v>
      </c>
      <c r="C262" s="247"/>
      <c r="D262" s="247"/>
      <c r="E262" s="247"/>
      <c r="F262" s="247"/>
      <c r="G262" s="247"/>
    </row>
    <row r="263" spans="1:8" ht="19.5" customHeight="1">
      <c r="A263" s="33">
        <f t="shared" si="13"/>
        <v>3552</v>
      </c>
      <c r="B263" s="265"/>
      <c r="C263" s="248"/>
      <c r="D263" s="248"/>
      <c r="E263" s="248"/>
      <c r="F263" s="248"/>
      <c r="G263" s="248"/>
    </row>
    <row r="264" spans="1:8" ht="19.5" customHeight="1">
      <c r="A264" s="33">
        <f t="shared" si="13"/>
        <v>3561</v>
      </c>
      <c r="B264" s="264">
        <v>6</v>
      </c>
      <c r="C264" s="247"/>
      <c r="D264" s="247"/>
      <c r="E264" s="247"/>
      <c r="F264" s="247"/>
      <c r="G264" s="247"/>
    </row>
    <row r="265" spans="1:8" ht="19.5" customHeight="1">
      <c r="A265" s="33">
        <f t="shared" si="13"/>
        <v>3562</v>
      </c>
      <c r="B265" s="265"/>
      <c r="C265" s="248"/>
      <c r="D265" s="248"/>
      <c r="E265" s="248"/>
      <c r="F265" s="248"/>
      <c r="G265" s="248"/>
    </row>
    <row r="266" spans="1:8" ht="37.5" customHeight="1"/>
    <row r="267" spans="1:8" ht="19.5" customHeight="1">
      <c r="A267" s="31" t="s">
        <v>46</v>
      </c>
      <c r="B267" s="243" t="s">
        <v>46</v>
      </c>
      <c r="C267" s="243" t="s">
        <v>28</v>
      </c>
      <c r="D267" s="243" t="s">
        <v>29</v>
      </c>
      <c r="E267" s="243" t="s">
        <v>30</v>
      </c>
      <c r="F267" s="243" t="s">
        <v>31</v>
      </c>
      <c r="G267" s="243" t="s">
        <v>32</v>
      </c>
      <c r="H267" s="244" t="s">
        <v>69</v>
      </c>
    </row>
    <row r="268" spans="1:8" ht="19.5" customHeight="1">
      <c r="A268" s="33">
        <f>IF(COUNT(A170)&gt;0,A170+1000,"")</f>
        <v>3611</v>
      </c>
      <c r="B268" s="264">
        <v>1</v>
      </c>
      <c r="C268" s="247"/>
      <c r="D268" s="247"/>
      <c r="E268" s="247"/>
      <c r="F268" s="247"/>
      <c r="G268" s="247"/>
      <c r="H268" s="247"/>
    </row>
    <row r="269" spans="1:8" ht="19.5" customHeight="1">
      <c r="A269" s="33">
        <f t="shared" ref="A269:A279" si="14">IF(COUNT(A171)&gt;0,A171+1000,"")</f>
        <v>3612</v>
      </c>
      <c r="B269" s="265"/>
      <c r="C269" s="248"/>
      <c r="D269" s="248"/>
      <c r="E269" s="248"/>
      <c r="F269" s="248"/>
      <c r="G269" s="248"/>
      <c r="H269" s="248"/>
    </row>
    <row r="270" spans="1:8" ht="19.5" customHeight="1">
      <c r="A270" s="33">
        <f t="shared" si="14"/>
        <v>3621</v>
      </c>
      <c r="B270" s="264">
        <v>2</v>
      </c>
      <c r="C270" s="247"/>
      <c r="D270" s="247"/>
      <c r="E270" s="247"/>
      <c r="F270" s="247"/>
      <c r="G270" s="247"/>
      <c r="H270" s="247"/>
    </row>
    <row r="271" spans="1:8" ht="19.5" customHeight="1">
      <c r="A271" s="33">
        <f t="shared" si="14"/>
        <v>3622</v>
      </c>
      <c r="B271" s="265"/>
      <c r="C271" s="248"/>
      <c r="D271" s="248"/>
      <c r="E271" s="248"/>
      <c r="F271" s="248"/>
      <c r="G271" s="248"/>
      <c r="H271" s="248"/>
    </row>
    <row r="272" spans="1:8" ht="19.5" customHeight="1">
      <c r="A272" s="33">
        <f t="shared" si="14"/>
        <v>3631</v>
      </c>
      <c r="B272" s="264">
        <v>3</v>
      </c>
      <c r="C272" s="247"/>
      <c r="D272" s="247"/>
      <c r="E272" s="247"/>
      <c r="F272" s="247"/>
      <c r="G272" s="247"/>
      <c r="H272" s="247"/>
    </row>
    <row r="273" spans="1:8" ht="19.5" customHeight="1">
      <c r="A273" s="33">
        <f t="shared" si="14"/>
        <v>3632</v>
      </c>
      <c r="B273" s="265"/>
      <c r="C273" s="248"/>
      <c r="D273" s="248"/>
      <c r="E273" s="248"/>
      <c r="F273" s="248"/>
      <c r="G273" s="248"/>
      <c r="H273" s="249"/>
    </row>
    <row r="274" spans="1:8" ht="19.5" customHeight="1">
      <c r="A274" s="33">
        <f t="shared" si="14"/>
        <v>3641</v>
      </c>
      <c r="B274" s="264">
        <v>4</v>
      </c>
      <c r="C274" s="247"/>
      <c r="D274" s="247"/>
      <c r="E274" s="247"/>
      <c r="F274" s="247"/>
      <c r="G274" s="250"/>
      <c r="H274" s="250"/>
    </row>
    <row r="275" spans="1:8" ht="19.5" customHeight="1">
      <c r="A275" s="33">
        <f t="shared" si="14"/>
        <v>3642</v>
      </c>
      <c r="B275" s="265"/>
      <c r="C275" s="248"/>
      <c r="D275" s="248"/>
      <c r="E275" s="248"/>
      <c r="F275" s="248"/>
      <c r="G275" s="251"/>
      <c r="H275" s="252"/>
    </row>
    <row r="276" spans="1:8" ht="19.5" customHeight="1">
      <c r="A276" s="33">
        <f t="shared" si="14"/>
        <v>3651</v>
      </c>
      <c r="B276" s="264">
        <v>5</v>
      </c>
      <c r="C276" s="247"/>
      <c r="D276" s="247"/>
      <c r="E276" s="247"/>
      <c r="F276" s="247"/>
      <c r="G276" s="247"/>
    </row>
    <row r="277" spans="1:8" ht="19.5" customHeight="1">
      <c r="A277" s="33">
        <f t="shared" si="14"/>
        <v>3652</v>
      </c>
      <c r="B277" s="265"/>
      <c r="C277" s="248"/>
      <c r="D277" s="248"/>
      <c r="E277" s="248"/>
      <c r="F277" s="248"/>
      <c r="G277" s="248"/>
    </row>
    <row r="278" spans="1:8" ht="19.5" customHeight="1">
      <c r="A278" s="33">
        <f t="shared" si="14"/>
        <v>3661</v>
      </c>
      <c r="B278" s="264">
        <v>6</v>
      </c>
      <c r="C278" s="247"/>
      <c r="D278" s="247"/>
      <c r="E278" s="247"/>
      <c r="F278" s="247"/>
      <c r="G278" s="247"/>
    </row>
    <row r="279" spans="1:8" ht="19.5" customHeight="1">
      <c r="A279" s="33">
        <f t="shared" si="14"/>
        <v>3662</v>
      </c>
      <c r="B279" s="265"/>
      <c r="C279" s="248"/>
      <c r="D279" s="248"/>
      <c r="E279" s="248"/>
      <c r="F279" s="248"/>
      <c r="G279" s="248"/>
    </row>
    <row r="280" spans="1:8" ht="37.5" customHeight="1"/>
    <row r="281" spans="1:8" ht="19.5" customHeight="1">
      <c r="A281" s="31" t="s">
        <v>37</v>
      </c>
      <c r="B281" s="243" t="s">
        <v>37</v>
      </c>
      <c r="C281" s="243" t="s">
        <v>28</v>
      </c>
      <c r="D281" s="243" t="s">
        <v>29</v>
      </c>
      <c r="E281" s="243" t="s">
        <v>30</v>
      </c>
      <c r="F281" s="243" t="s">
        <v>31</v>
      </c>
      <c r="G281" s="243" t="s">
        <v>32</v>
      </c>
      <c r="H281" s="244" t="s">
        <v>69</v>
      </c>
    </row>
    <row r="282" spans="1:8" ht="19.5" customHeight="1">
      <c r="A282" s="33">
        <f>IF(COUNT(A184)&gt;0,A184+1000,"")</f>
        <v>3711</v>
      </c>
      <c r="B282" s="264">
        <v>1</v>
      </c>
      <c r="C282" s="247"/>
      <c r="D282" s="247"/>
      <c r="E282" s="247"/>
      <c r="F282" s="247"/>
      <c r="G282" s="247"/>
      <c r="H282" s="247"/>
    </row>
    <row r="283" spans="1:8" ht="19.5" customHeight="1">
      <c r="A283" s="33">
        <f t="shared" ref="A283:A293" si="15">IF(COUNT(A185)&gt;0,A185+1000,"")</f>
        <v>3712</v>
      </c>
      <c r="B283" s="265"/>
      <c r="C283" s="248"/>
      <c r="D283" s="248"/>
      <c r="E283" s="248"/>
      <c r="F283" s="248"/>
      <c r="G283" s="248"/>
      <c r="H283" s="248"/>
    </row>
    <row r="284" spans="1:8" ht="19.5" customHeight="1">
      <c r="A284" s="33">
        <f t="shared" si="15"/>
        <v>3721</v>
      </c>
      <c r="B284" s="264">
        <v>2</v>
      </c>
      <c r="C284" s="247"/>
      <c r="D284" s="247"/>
      <c r="E284" s="247"/>
      <c r="F284" s="247"/>
      <c r="G284" s="247"/>
      <c r="H284" s="247"/>
    </row>
    <row r="285" spans="1:8" ht="19.5" customHeight="1">
      <c r="A285" s="33">
        <f t="shared" si="15"/>
        <v>3722</v>
      </c>
      <c r="B285" s="265"/>
      <c r="C285" s="248"/>
      <c r="D285" s="248"/>
      <c r="E285" s="248"/>
      <c r="F285" s="248"/>
      <c r="G285" s="248"/>
      <c r="H285" s="248"/>
    </row>
    <row r="286" spans="1:8" ht="19.5" customHeight="1">
      <c r="A286" s="33">
        <f t="shared" si="15"/>
        <v>3731</v>
      </c>
      <c r="B286" s="264">
        <v>3</v>
      </c>
      <c r="C286" s="247"/>
      <c r="D286" s="247"/>
      <c r="E286" s="247"/>
      <c r="F286" s="247"/>
      <c r="G286" s="247"/>
      <c r="H286" s="247"/>
    </row>
    <row r="287" spans="1:8" ht="19.5" customHeight="1">
      <c r="A287" s="33">
        <f t="shared" si="15"/>
        <v>3732</v>
      </c>
      <c r="B287" s="265"/>
      <c r="C287" s="248"/>
      <c r="D287" s="248"/>
      <c r="E287" s="248"/>
      <c r="F287" s="248"/>
      <c r="G287" s="248"/>
      <c r="H287" s="249"/>
    </row>
    <row r="288" spans="1:8" ht="19.5" customHeight="1">
      <c r="A288" s="33">
        <f t="shared" si="15"/>
        <v>3741</v>
      </c>
      <c r="B288" s="264">
        <v>4</v>
      </c>
      <c r="C288" s="247"/>
      <c r="D288" s="247"/>
      <c r="E288" s="247"/>
      <c r="F288" s="247"/>
      <c r="G288" s="250"/>
      <c r="H288" s="250"/>
    </row>
    <row r="289" spans="1:8" ht="19.5" customHeight="1">
      <c r="A289" s="33">
        <f t="shared" si="15"/>
        <v>3742</v>
      </c>
      <c r="B289" s="265"/>
      <c r="C289" s="248"/>
      <c r="D289" s="248"/>
      <c r="E289" s="248"/>
      <c r="F289" s="248"/>
      <c r="G289" s="251"/>
      <c r="H289" s="252"/>
    </row>
    <row r="290" spans="1:8" ht="19.5" customHeight="1">
      <c r="A290" s="33">
        <f t="shared" si="15"/>
        <v>3751</v>
      </c>
      <c r="B290" s="264">
        <v>5</v>
      </c>
      <c r="C290" s="247"/>
      <c r="D290" s="247"/>
      <c r="E290" s="247"/>
      <c r="F290" s="247"/>
      <c r="G290" s="247"/>
    </row>
    <row r="291" spans="1:8" ht="19.5" customHeight="1">
      <c r="A291" s="33">
        <f t="shared" si="15"/>
        <v>3752</v>
      </c>
      <c r="B291" s="265"/>
      <c r="C291" s="248"/>
      <c r="D291" s="248"/>
      <c r="E291" s="248"/>
      <c r="F291" s="248"/>
      <c r="G291" s="248"/>
    </row>
    <row r="292" spans="1:8" ht="19.5" customHeight="1">
      <c r="A292" s="33">
        <f t="shared" si="15"/>
        <v>3761</v>
      </c>
      <c r="B292" s="264">
        <v>6</v>
      </c>
      <c r="C292" s="247"/>
      <c r="D292" s="247"/>
      <c r="E292" s="247"/>
      <c r="F292" s="247"/>
      <c r="G292" s="247"/>
    </row>
    <row r="293" spans="1:8" ht="19.5" customHeight="1">
      <c r="A293" s="33">
        <f t="shared" si="15"/>
        <v>3762</v>
      </c>
      <c r="B293" s="265"/>
      <c r="C293" s="248"/>
      <c r="D293" s="248"/>
      <c r="E293" s="248"/>
      <c r="F293" s="248"/>
      <c r="G293" s="248"/>
    </row>
    <row r="294" spans="1:8" ht="37.5" customHeight="1"/>
    <row r="295" spans="1:8" ht="37.5" customHeight="1"/>
    <row r="458" spans="8:8">
      <c r="H458" s="256"/>
    </row>
    <row r="459" spans="8:8">
      <c r="H459" s="256"/>
    </row>
    <row r="460" spans="8:8">
      <c r="H460" s="256"/>
    </row>
    <row r="461" spans="8:8">
      <c r="H461" s="256"/>
    </row>
    <row r="462" spans="8:8">
      <c r="H462" s="256"/>
    </row>
    <row r="472" spans="1:8">
      <c r="H472" s="256"/>
    </row>
    <row r="473" spans="1:8">
      <c r="H473" s="256"/>
    </row>
    <row r="474" spans="1:8">
      <c r="H474" s="256"/>
    </row>
    <row r="475" spans="1:8">
      <c r="H475" s="256"/>
    </row>
    <row r="476" spans="1:8">
      <c r="H476" s="256"/>
    </row>
    <row r="478" spans="1:8">
      <c r="A478" s="30"/>
      <c r="B478" s="257"/>
      <c r="C478" s="257"/>
      <c r="D478" s="257"/>
      <c r="E478" s="257"/>
      <c r="F478" s="257"/>
      <c r="G478" s="257"/>
      <c r="H478" s="257"/>
    </row>
    <row r="479" spans="1:8">
      <c r="A479" s="30"/>
      <c r="B479" s="257"/>
      <c r="C479" s="257"/>
      <c r="D479" s="257"/>
      <c r="E479" s="257"/>
      <c r="F479" s="257"/>
      <c r="G479" s="257"/>
      <c r="H479" s="257"/>
    </row>
    <row r="480" spans="1:8">
      <c r="A480" s="30"/>
      <c r="B480" s="257"/>
      <c r="C480" s="257"/>
      <c r="D480" s="257"/>
      <c r="E480" s="257"/>
      <c r="F480" s="257"/>
      <c r="G480" s="257"/>
      <c r="H480" s="257"/>
    </row>
    <row r="481" spans="1:8">
      <c r="A481" s="30"/>
      <c r="B481" s="257"/>
      <c r="C481" s="257"/>
      <c r="D481" s="257"/>
      <c r="E481" s="257"/>
      <c r="F481" s="257"/>
      <c r="G481" s="257"/>
      <c r="H481" s="257"/>
    </row>
    <row r="482" spans="1:8">
      <c r="A482" s="30"/>
      <c r="B482" s="257"/>
      <c r="C482" s="257"/>
      <c r="D482" s="257"/>
      <c r="E482" s="257"/>
      <c r="F482" s="257"/>
      <c r="G482" s="257"/>
      <c r="H482" s="257"/>
    </row>
    <row r="483" spans="1:8">
      <c r="A483" s="30"/>
      <c r="B483" s="257"/>
      <c r="C483" s="257"/>
      <c r="D483" s="257"/>
      <c r="E483" s="257"/>
      <c r="F483" s="257"/>
      <c r="G483" s="257"/>
      <c r="H483" s="257"/>
    </row>
    <row r="484" spans="1:8">
      <c r="A484" s="30"/>
      <c r="B484" s="257"/>
      <c r="C484" s="257"/>
      <c r="D484" s="257"/>
      <c r="E484" s="257"/>
      <c r="F484" s="257"/>
      <c r="G484" s="257"/>
      <c r="H484" s="257"/>
    </row>
    <row r="485" spans="1:8">
      <c r="A485" s="30"/>
      <c r="B485" s="257"/>
      <c r="C485" s="257"/>
      <c r="D485" s="257"/>
      <c r="E485" s="257"/>
      <c r="F485" s="257"/>
      <c r="G485" s="257"/>
      <c r="H485" s="257"/>
    </row>
    <row r="486" spans="1:8">
      <c r="A486" s="30"/>
      <c r="B486" s="257"/>
      <c r="C486" s="257"/>
      <c r="D486" s="257"/>
      <c r="E486" s="257"/>
      <c r="F486" s="257"/>
      <c r="G486" s="257"/>
      <c r="H486" s="257"/>
    </row>
    <row r="487" spans="1:8">
      <c r="A487" s="30"/>
      <c r="B487" s="257"/>
      <c r="C487" s="257"/>
      <c r="D487" s="257"/>
      <c r="E487" s="257"/>
      <c r="F487" s="257"/>
      <c r="G487" s="257"/>
      <c r="H487" s="257"/>
    </row>
    <row r="488" spans="1:8">
      <c r="A488" s="30"/>
      <c r="B488" s="257"/>
      <c r="C488" s="257"/>
      <c r="D488" s="257"/>
      <c r="E488" s="257"/>
      <c r="F488" s="257"/>
      <c r="G488" s="257"/>
      <c r="H488" s="257"/>
    </row>
    <row r="489" spans="1:8">
      <c r="A489" s="30"/>
      <c r="B489" s="257"/>
      <c r="C489" s="257"/>
      <c r="D489" s="257"/>
      <c r="E489" s="257"/>
      <c r="F489" s="257"/>
      <c r="G489" s="257"/>
      <c r="H489" s="257"/>
    </row>
    <row r="490" spans="1:8">
      <c r="A490" s="30"/>
      <c r="B490" s="257"/>
      <c r="C490" s="257"/>
      <c r="D490" s="257"/>
      <c r="E490" s="257"/>
      <c r="F490" s="257"/>
      <c r="G490" s="257"/>
      <c r="H490" s="257"/>
    </row>
    <row r="491" spans="1:8">
      <c r="A491" s="30"/>
      <c r="B491" s="257"/>
      <c r="C491" s="257"/>
      <c r="D491" s="257"/>
      <c r="E491" s="257"/>
      <c r="F491" s="257"/>
      <c r="G491" s="257"/>
      <c r="H491" s="257"/>
    </row>
    <row r="492" spans="1:8">
      <c r="A492" s="30"/>
      <c r="B492" s="257"/>
      <c r="C492" s="257"/>
      <c r="D492" s="257"/>
      <c r="E492" s="257"/>
      <c r="F492" s="257"/>
      <c r="G492" s="257"/>
      <c r="H492" s="257"/>
    </row>
    <row r="493" spans="1:8">
      <c r="A493" s="30"/>
      <c r="B493" s="257"/>
      <c r="C493" s="257"/>
      <c r="D493" s="257"/>
      <c r="E493" s="257"/>
      <c r="F493" s="257"/>
      <c r="G493" s="257"/>
      <c r="H493" s="257"/>
    </row>
    <row r="494" spans="1:8">
      <c r="A494" s="30"/>
      <c r="B494" s="257"/>
      <c r="C494" s="257"/>
      <c r="D494" s="257"/>
      <c r="E494" s="257"/>
      <c r="F494" s="257"/>
      <c r="G494" s="257"/>
      <c r="H494" s="257"/>
    </row>
    <row r="495" spans="1:8">
      <c r="A495" s="30"/>
      <c r="B495" s="257"/>
      <c r="C495" s="257"/>
      <c r="D495" s="257"/>
      <c r="E495" s="257"/>
      <c r="F495" s="257"/>
      <c r="G495" s="257"/>
      <c r="H495" s="257"/>
    </row>
    <row r="496" spans="1:8">
      <c r="A496" s="30"/>
      <c r="B496" s="257"/>
      <c r="C496" s="257"/>
      <c r="D496" s="257"/>
      <c r="E496" s="257"/>
      <c r="F496" s="257"/>
      <c r="G496" s="257"/>
      <c r="H496" s="257"/>
    </row>
    <row r="497" spans="1:8">
      <c r="A497" s="30"/>
      <c r="B497" s="257"/>
      <c r="C497" s="257"/>
      <c r="D497" s="257"/>
      <c r="E497" s="257"/>
      <c r="F497" s="257"/>
      <c r="G497" s="257"/>
      <c r="H497" s="257"/>
    </row>
    <row r="498" spans="1:8">
      <c r="A498" s="30"/>
      <c r="B498" s="257"/>
      <c r="C498" s="257"/>
      <c r="D498" s="257"/>
      <c r="E498" s="257"/>
      <c r="F498" s="257"/>
      <c r="G498" s="257"/>
      <c r="H498" s="257"/>
    </row>
    <row r="499" spans="1:8">
      <c r="A499" s="30"/>
      <c r="B499" s="257"/>
      <c r="C499" s="257"/>
      <c r="D499" s="257"/>
      <c r="E499" s="257"/>
      <c r="F499" s="257"/>
      <c r="G499" s="257"/>
      <c r="H499" s="257"/>
    </row>
    <row r="500" spans="1:8">
      <c r="A500" s="30"/>
      <c r="B500" s="257"/>
      <c r="C500" s="257"/>
      <c r="D500" s="257"/>
      <c r="E500" s="257"/>
      <c r="F500" s="257"/>
      <c r="G500" s="257"/>
      <c r="H500" s="257"/>
    </row>
    <row r="501" spans="1:8">
      <c r="A501" s="30"/>
      <c r="B501" s="257"/>
      <c r="C501" s="257"/>
      <c r="D501" s="257"/>
      <c r="E501" s="257"/>
      <c r="F501" s="257"/>
      <c r="G501" s="257"/>
      <c r="H501" s="257"/>
    </row>
    <row r="502" spans="1:8">
      <c r="A502" s="30"/>
      <c r="B502" s="257"/>
      <c r="C502" s="257"/>
      <c r="D502" s="257"/>
      <c r="E502" s="257"/>
      <c r="F502" s="257"/>
      <c r="G502" s="257"/>
      <c r="H502" s="257"/>
    </row>
    <row r="503" spans="1:8">
      <c r="A503" s="30"/>
      <c r="B503" s="257"/>
      <c r="C503" s="257"/>
      <c r="D503" s="257"/>
      <c r="E503" s="257"/>
      <c r="F503" s="257"/>
      <c r="G503" s="257"/>
      <c r="H503" s="257"/>
    </row>
    <row r="504" spans="1:8">
      <c r="A504" s="30"/>
      <c r="B504" s="257"/>
      <c r="C504" s="257"/>
      <c r="D504" s="257"/>
      <c r="E504" s="257"/>
      <c r="F504" s="257"/>
      <c r="G504" s="257"/>
      <c r="H504" s="257"/>
    </row>
    <row r="505" spans="1:8">
      <c r="A505" s="30"/>
      <c r="B505" s="257"/>
      <c r="C505" s="257"/>
      <c r="D505" s="257"/>
      <c r="E505" s="257"/>
      <c r="F505" s="257"/>
      <c r="G505" s="257"/>
      <c r="H505" s="257"/>
    </row>
    <row r="506" spans="1:8">
      <c r="A506" s="30"/>
      <c r="B506" s="257"/>
      <c r="C506" s="257"/>
      <c r="D506" s="257"/>
      <c r="E506" s="257"/>
      <c r="F506" s="257"/>
      <c r="G506" s="257"/>
      <c r="H506" s="257"/>
    </row>
    <row r="507" spans="1:8">
      <c r="A507" s="30"/>
      <c r="B507" s="257"/>
      <c r="C507" s="257"/>
      <c r="D507" s="257"/>
      <c r="E507" s="257"/>
      <c r="F507" s="257"/>
      <c r="G507" s="257"/>
      <c r="H507" s="257"/>
    </row>
    <row r="508" spans="1:8">
      <c r="A508" s="30"/>
      <c r="B508" s="257"/>
      <c r="C508" s="257"/>
      <c r="D508" s="257"/>
      <c r="E508" s="257"/>
      <c r="F508" s="257"/>
      <c r="G508" s="257"/>
      <c r="H508" s="257"/>
    </row>
    <row r="509" spans="1:8">
      <c r="A509" s="30"/>
      <c r="B509" s="257"/>
      <c r="C509" s="257"/>
      <c r="D509" s="257"/>
      <c r="E509" s="257"/>
      <c r="F509" s="257"/>
      <c r="G509" s="257"/>
      <c r="H509" s="257"/>
    </row>
    <row r="510" spans="1:8">
      <c r="A510" s="30"/>
      <c r="B510" s="257"/>
      <c r="C510" s="257"/>
      <c r="D510" s="257"/>
      <c r="E510" s="257"/>
      <c r="F510" s="257"/>
      <c r="G510" s="257"/>
      <c r="H510" s="257"/>
    </row>
    <row r="511" spans="1:8">
      <c r="A511" s="30"/>
      <c r="B511" s="257"/>
      <c r="C511" s="257"/>
      <c r="D511" s="257"/>
      <c r="E511" s="257"/>
      <c r="F511" s="257"/>
      <c r="G511" s="257"/>
      <c r="H511" s="257"/>
    </row>
    <row r="512" spans="1:8">
      <c r="A512" s="30"/>
      <c r="B512" s="257"/>
      <c r="C512" s="257"/>
      <c r="D512" s="257"/>
      <c r="E512" s="257"/>
      <c r="F512" s="257"/>
      <c r="G512" s="257"/>
      <c r="H512" s="257"/>
    </row>
    <row r="513" spans="1:8">
      <c r="A513" s="30"/>
      <c r="B513" s="257"/>
      <c r="C513" s="257"/>
      <c r="D513" s="257"/>
      <c r="E513" s="257"/>
      <c r="F513" s="257"/>
      <c r="G513" s="257"/>
      <c r="H513" s="257"/>
    </row>
    <row r="514" spans="1:8">
      <c r="A514" s="30"/>
      <c r="B514" s="257"/>
      <c r="C514" s="257"/>
      <c r="D514" s="257"/>
      <c r="E514" s="257"/>
      <c r="F514" s="257"/>
      <c r="G514" s="257"/>
      <c r="H514" s="257"/>
    </row>
    <row r="515" spans="1:8">
      <c r="A515" s="30"/>
      <c r="B515" s="257"/>
      <c r="C515" s="257"/>
      <c r="D515" s="257"/>
      <c r="E515" s="257"/>
      <c r="F515" s="257"/>
      <c r="G515" s="257"/>
      <c r="H515" s="257"/>
    </row>
    <row r="516" spans="1:8">
      <c r="A516" s="30"/>
      <c r="B516" s="257"/>
      <c r="C516" s="257"/>
      <c r="D516" s="257"/>
      <c r="E516" s="257"/>
      <c r="F516" s="257"/>
      <c r="G516" s="257"/>
      <c r="H516" s="257"/>
    </row>
    <row r="517" spans="1:8">
      <c r="A517" s="30"/>
      <c r="B517" s="257"/>
      <c r="C517" s="257"/>
      <c r="D517" s="257"/>
      <c r="E517" s="257"/>
      <c r="F517" s="257"/>
      <c r="G517" s="257"/>
      <c r="H517" s="257"/>
    </row>
    <row r="518" spans="1:8">
      <c r="A518" s="30"/>
      <c r="B518" s="257"/>
      <c r="C518" s="257"/>
      <c r="D518" s="257"/>
      <c r="E518" s="257"/>
      <c r="F518" s="257"/>
      <c r="G518" s="257"/>
      <c r="H518" s="257"/>
    </row>
    <row r="519" spans="1:8">
      <c r="A519" s="30"/>
      <c r="B519" s="257"/>
      <c r="C519" s="257"/>
      <c r="D519" s="257"/>
      <c r="E519" s="257"/>
      <c r="F519" s="257"/>
      <c r="G519" s="257"/>
      <c r="H519" s="257"/>
    </row>
    <row r="520" spans="1:8">
      <c r="A520" s="30"/>
      <c r="B520" s="257"/>
      <c r="C520" s="257"/>
      <c r="D520" s="257"/>
      <c r="E520" s="257"/>
      <c r="F520" s="257"/>
      <c r="G520" s="257"/>
      <c r="H520" s="257"/>
    </row>
    <row r="521" spans="1:8">
      <c r="A521" s="30"/>
      <c r="B521" s="257"/>
      <c r="C521" s="257"/>
      <c r="D521" s="257"/>
      <c r="E521" s="257"/>
      <c r="F521" s="257"/>
      <c r="G521" s="257"/>
      <c r="H521" s="257"/>
    </row>
    <row r="522" spans="1:8">
      <c r="A522" s="30"/>
      <c r="B522" s="257"/>
      <c r="C522" s="257"/>
      <c r="D522" s="257"/>
      <c r="E522" s="257"/>
      <c r="F522" s="257"/>
      <c r="G522" s="257"/>
      <c r="H522" s="257"/>
    </row>
    <row r="523" spans="1:8">
      <c r="A523" s="30"/>
      <c r="B523" s="257"/>
      <c r="C523" s="257"/>
      <c r="D523" s="257"/>
      <c r="E523" s="257"/>
      <c r="F523" s="257"/>
      <c r="G523" s="257"/>
      <c r="H523" s="257"/>
    </row>
    <row r="524" spans="1:8">
      <c r="A524" s="30"/>
      <c r="B524" s="257"/>
      <c r="C524" s="257"/>
      <c r="D524" s="257"/>
      <c r="E524" s="257"/>
      <c r="F524" s="257"/>
      <c r="G524" s="257"/>
      <c r="H524" s="257"/>
    </row>
    <row r="525" spans="1:8">
      <c r="A525" s="30"/>
      <c r="B525" s="257"/>
      <c r="C525" s="257"/>
      <c r="D525" s="257"/>
      <c r="E525" s="257"/>
      <c r="F525" s="257"/>
      <c r="G525" s="257"/>
      <c r="H525" s="257"/>
    </row>
    <row r="526" spans="1:8">
      <c r="A526" s="30"/>
      <c r="B526" s="257"/>
      <c r="C526" s="257"/>
      <c r="D526" s="257"/>
      <c r="E526" s="257"/>
      <c r="F526" s="257"/>
      <c r="G526" s="257"/>
      <c r="H526" s="257"/>
    </row>
    <row r="527" spans="1:8">
      <c r="A527" s="30"/>
      <c r="B527" s="257"/>
      <c r="C527" s="257"/>
      <c r="D527" s="257"/>
      <c r="E527" s="257"/>
      <c r="F527" s="257"/>
      <c r="G527" s="257"/>
      <c r="H527" s="257"/>
    </row>
    <row r="528" spans="1:8">
      <c r="A528" s="30"/>
      <c r="B528" s="257"/>
      <c r="C528" s="257"/>
      <c r="D528" s="257"/>
      <c r="E528" s="257"/>
      <c r="F528" s="257"/>
      <c r="G528" s="257"/>
      <c r="H528" s="257"/>
    </row>
    <row r="529" spans="1:8">
      <c r="A529" s="30"/>
      <c r="B529" s="257"/>
      <c r="C529" s="257"/>
      <c r="D529" s="257"/>
      <c r="E529" s="257"/>
      <c r="F529" s="257"/>
      <c r="G529" s="257"/>
      <c r="H529" s="257"/>
    </row>
    <row r="530" spans="1:8">
      <c r="A530" s="30"/>
      <c r="B530" s="257"/>
      <c r="C530" s="257"/>
      <c r="D530" s="257"/>
      <c r="E530" s="257"/>
      <c r="F530" s="257"/>
      <c r="G530" s="257"/>
      <c r="H530" s="257"/>
    </row>
    <row r="531" spans="1:8">
      <c r="A531" s="30"/>
      <c r="B531" s="257"/>
      <c r="C531" s="257"/>
      <c r="D531" s="257"/>
      <c r="E531" s="257"/>
      <c r="F531" s="257"/>
      <c r="G531" s="257"/>
      <c r="H531" s="257"/>
    </row>
    <row r="532" spans="1:8">
      <c r="A532" s="30"/>
      <c r="B532" s="257"/>
      <c r="C532" s="257"/>
      <c r="D532" s="257"/>
      <c r="E532" s="257"/>
      <c r="F532" s="257"/>
      <c r="G532" s="257"/>
      <c r="H532" s="257"/>
    </row>
    <row r="533" spans="1:8">
      <c r="A533" s="30"/>
      <c r="B533" s="257"/>
      <c r="C533" s="257"/>
      <c r="D533" s="257"/>
      <c r="E533" s="257"/>
      <c r="F533" s="257"/>
      <c r="G533" s="257"/>
      <c r="H533" s="257"/>
    </row>
    <row r="534" spans="1:8">
      <c r="A534" s="30"/>
      <c r="B534" s="257"/>
      <c r="C534" s="257"/>
      <c r="D534" s="257"/>
      <c r="E534" s="257"/>
      <c r="F534" s="257"/>
      <c r="G534" s="257"/>
      <c r="H534" s="257"/>
    </row>
    <row r="535" spans="1:8">
      <c r="A535" s="30"/>
      <c r="B535" s="257"/>
      <c r="C535" s="257"/>
      <c r="D535" s="257"/>
      <c r="E535" s="257"/>
      <c r="F535" s="257"/>
      <c r="G535" s="257"/>
      <c r="H535" s="257"/>
    </row>
    <row r="536" spans="1:8">
      <c r="A536" s="30"/>
      <c r="B536" s="257"/>
      <c r="C536" s="257"/>
      <c r="D536" s="257"/>
      <c r="E536" s="257"/>
      <c r="F536" s="257"/>
      <c r="G536" s="257"/>
      <c r="H536" s="257"/>
    </row>
    <row r="537" spans="1:8">
      <c r="A537" s="30"/>
      <c r="B537" s="257"/>
      <c r="C537" s="257"/>
      <c r="D537" s="257"/>
      <c r="E537" s="257"/>
      <c r="F537" s="257"/>
      <c r="G537" s="257"/>
      <c r="H537" s="257"/>
    </row>
    <row r="538" spans="1:8">
      <c r="A538" s="30"/>
      <c r="B538" s="257"/>
      <c r="C538" s="257"/>
      <c r="D538" s="257"/>
      <c r="E538" s="257"/>
      <c r="F538" s="257"/>
      <c r="G538" s="257"/>
      <c r="H538" s="257"/>
    </row>
    <row r="539" spans="1:8">
      <c r="A539" s="30"/>
      <c r="B539" s="257"/>
      <c r="C539" s="257"/>
      <c r="D539" s="257"/>
      <c r="E539" s="257"/>
      <c r="F539" s="257"/>
      <c r="G539" s="257"/>
      <c r="H539" s="257"/>
    </row>
    <row r="540" spans="1:8">
      <c r="A540" s="30"/>
      <c r="B540" s="257"/>
      <c r="C540" s="257"/>
      <c r="D540" s="257"/>
      <c r="E540" s="257"/>
      <c r="F540" s="257"/>
      <c r="G540" s="257"/>
      <c r="H540" s="257"/>
    </row>
    <row r="541" spans="1:8">
      <c r="A541" s="30"/>
      <c r="B541" s="257"/>
      <c r="C541" s="257"/>
      <c r="D541" s="257"/>
      <c r="E541" s="257"/>
      <c r="F541" s="257"/>
      <c r="G541" s="257"/>
      <c r="H541" s="257"/>
    </row>
    <row r="542" spans="1:8">
      <c r="A542" s="30"/>
      <c r="B542" s="257"/>
      <c r="C542" s="257"/>
      <c r="D542" s="257"/>
      <c r="E542" s="257"/>
      <c r="F542" s="257"/>
      <c r="G542" s="257"/>
      <c r="H542" s="257"/>
    </row>
    <row r="543" spans="1:8">
      <c r="A543" s="30"/>
      <c r="B543" s="257"/>
      <c r="C543" s="257"/>
      <c r="D543" s="257"/>
      <c r="E543" s="257"/>
      <c r="F543" s="257"/>
      <c r="G543" s="257"/>
      <c r="H543" s="257"/>
    </row>
    <row r="544" spans="1:8">
      <c r="A544" s="30"/>
      <c r="B544" s="257"/>
      <c r="C544" s="257"/>
      <c r="D544" s="257"/>
      <c r="E544" s="257"/>
      <c r="F544" s="257"/>
      <c r="G544" s="257"/>
      <c r="H544" s="257"/>
    </row>
    <row r="545" spans="1:8">
      <c r="A545" s="30"/>
      <c r="B545" s="257"/>
      <c r="C545" s="257"/>
      <c r="D545" s="257"/>
      <c r="E545" s="257"/>
      <c r="F545" s="257"/>
      <c r="G545" s="257"/>
      <c r="H545" s="257"/>
    </row>
    <row r="546" spans="1:8">
      <c r="A546" s="30"/>
      <c r="B546" s="257"/>
      <c r="C546" s="257"/>
      <c r="D546" s="257"/>
      <c r="E546" s="257"/>
      <c r="F546" s="257"/>
      <c r="G546" s="257"/>
      <c r="H546" s="257"/>
    </row>
    <row r="547" spans="1:8">
      <c r="A547" s="30"/>
      <c r="B547" s="257"/>
      <c r="C547" s="257"/>
      <c r="D547" s="257"/>
      <c r="E547" s="257"/>
      <c r="F547" s="257"/>
      <c r="G547" s="257"/>
      <c r="H547" s="257"/>
    </row>
    <row r="548" spans="1:8">
      <c r="A548" s="30"/>
      <c r="B548" s="257"/>
      <c r="C548" s="257"/>
      <c r="D548" s="257"/>
      <c r="E548" s="257"/>
      <c r="F548" s="257"/>
      <c r="G548" s="257"/>
      <c r="H548" s="257"/>
    </row>
    <row r="549" spans="1:8">
      <c r="A549" s="30"/>
      <c r="B549" s="257"/>
      <c r="C549" s="257"/>
      <c r="D549" s="257"/>
      <c r="E549" s="257"/>
      <c r="F549" s="257"/>
      <c r="G549" s="257"/>
      <c r="H549" s="257"/>
    </row>
    <row r="550" spans="1:8">
      <c r="A550" s="30"/>
      <c r="B550" s="257"/>
      <c r="C550" s="257"/>
      <c r="D550" s="257"/>
      <c r="E550" s="257"/>
      <c r="F550" s="257"/>
      <c r="G550" s="257"/>
      <c r="H550" s="257"/>
    </row>
    <row r="551" spans="1:8">
      <c r="A551" s="30"/>
      <c r="B551" s="257"/>
      <c r="C551" s="257"/>
      <c r="D551" s="257"/>
      <c r="E551" s="257"/>
      <c r="F551" s="257"/>
      <c r="G551" s="257"/>
      <c r="H551" s="257"/>
    </row>
    <row r="552" spans="1:8">
      <c r="A552" s="30"/>
      <c r="B552" s="257"/>
      <c r="C552" s="257"/>
      <c r="D552" s="257"/>
      <c r="E552" s="257"/>
      <c r="F552" s="257"/>
      <c r="G552" s="257"/>
      <c r="H552" s="257"/>
    </row>
    <row r="553" spans="1:8">
      <c r="A553" s="30"/>
      <c r="B553" s="257"/>
      <c r="C553" s="257"/>
      <c r="D553" s="257"/>
      <c r="E553" s="257"/>
      <c r="F553" s="257"/>
      <c r="G553" s="257"/>
      <c r="H553" s="257"/>
    </row>
    <row r="554" spans="1:8">
      <c r="A554" s="30"/>
      <c r="B554" s="257"/>
      <c r="C554" s="257"/>
      <c r="D554" s="257"/>
      <c r="E554" s="257"/>
      <c r="F554" s="257"/>
      <c r="G554" s="257"/>
      <c r="H554" s="257"/>
    </row>
    <row r="555" spans="1:8">
      <c r="A555" s="30"/>
      <c r="B555" s="257"/>
      <c r="C555" s="257"/>
      <c r="D555" s="257"/>
      <c r="E555" s="257"/>
      <c r="F555" s="257"/>
      <c r="G555" s="257"/>
      <c r="H555" s="257"/>
    </row>
    <row r="556" spans="1:8">
      <c r="A556" s="30"/>
      <c r="B556" s="257"/>
      <c r="C556" s="257"/>
      <c r="D556" s="257"/>
      <c r="E556" s="257"/>
      <c r="F556" s="257"/>
      <c r="G556" s="257"/>
      <c r="H556" s="257"/>
    </row>
    <row r="557" spans="1:8">
      <c r="A557" s="30"/>
      <c r="B557" s="257"/>
      <c r="C557" s="257"/>
      <c r="D557" s="257"/>
      <c r="E557" s="257"/>
      <c r="F557" s="257"/>
      <c r="G557" s="257"/>
      <c r="H557" s="257"/>
    </row>
    <row r="558" spans="1:8">
      <c r="A558" s="30"/>
      <c r="B558" s="257"/>
      <c r="C558" s="257"/>
      <c r="D558" s="257"/>
      <c r="E558" s="257"/>
      <c r="F558" s="257"/>
      <c r="G558" s="257"/>
      <c r="H558" s="257"/>
    </row>
    <row r="559" spans="1:8">
      <c r="A559" s="30"/>
      <c r="B559" s="257"/>
      <c r="C559" s="257"/>
      <c r="D559" s="257"/>
      <c r="E559" s="257"/>
      <c r="F559" s="257"/>
      <c r="G559" s="257"/>
      <c r="H559" s="257"/>
    </row>
    <row r="560" spans="1:8">
      <c r="A560" s="30"/>
      <c r="B560" s="257"/>
      <c r="C560" s="257"/>
      <c r="D560" s="257"/>
      <c r="E560" s="257"/>
      <c r="F560" s="257"/>
      <c r="G560" s="257"/>
      <c r="H560" s="257"/>
    </row>
    <row r="561" spans="1:8">
      <c r="A561" s="30"/>
      <c r="B561" s="257"/>
      <c r="C561" s="257"/>
      <c r="D561" s="257"/>
      <c r="E561" s="257"/>
      <c r="F561" s="257"/>
      <c r="G561" s="257"/>
      <c r="H561" s="257"/>
    </row>
    <row r="562" spans="1:8">
      <c r="A562" s="30"/>
      <c r="B562" s="257"/>
      <c r="C562" s="257"/>
      <c r="D562" s="257"/>
      <c r="E562" s="257"/>
      <c r="F562" s="257"/>
      <c r="G562" s="257"/>
      <c r="H562" s="257"/>
    </row>
    <row r="563" spans="1:8">
      <c r="A563" s="30"/>
      <c r="B563" s="257"/>
      <c r="C563" s="257"/>
      <c r="D563" s="257"/>
      <c r="E563" s="257"/>
      <c r="F563" s="257"/>
      <c r="G563" s="257"/>
      <c r="H563" s="257"/>
    </row>
    <row r="564" spans="1:8">
      <c r="A564" s="30"/>
      <c r="B564" s="257"/>
      <c r="C564" s="257"/>
      <c r="D564" s="257"/>
      <c r="E564" s="257"/>
      <c r="F564" s="257"/>
      <c r="G564" s="257"/>
      <c r="H564" s="257"/>
    </row>
    <row r="565" spans="1:8">
      <c r="A565" s="30"/>
      <c r="B565" s="257"/>
      <c r="C565" s="257"/>
      <c r="D565" s="257"/>
      <c r="E565" s="257"/>
      <c r="F565" s="257"/>
      <c r="G565" s="257"/>
      <c r="H565" s="257"/>
    </row>
    <row r="566" spans="1:8">
      <c r="A566" s="30"/>
      <c r="B566" s="257"/>
      <c r="C566" s="257"/>
      <c r="D566" s="257"/>
      <c r="E566" s="257"/>
      <c r="F566" s="257"/>
      <c r="G566" s="257"/>
      <c r="H566" s="257"/>
    </row>
    <row r="567" spans="1:8">
      <c r="A567" s="30"/>
      <c r="B567" s="257"/>
      <c r="C567" s="257"/>
      <c r="D567" s="257"/>
      <c r="E567" s="257"/>
      <c r="F567" s="257"/>
      <c r="G567" s="257"/>
      <c r="H567" s="257"/>
    </row>
    <row r="568" spans="1:8">
      <c r="A568" s="30"/>
      <c r="B568" s="257"/>
      <c r="C568" s="257"/>
      <c r="D568" s="257"/>
      <c r="E568" s="257"/>
      <c r="F568" s="257"/>
      <c r="G568" s="257"/>
      <c r="H568" s="257"/>
    </row>
    <row r="569" spans="1:8">
      <c r="A569" s="30"/>
      <c r="B569" s="257"/>
      <c r="C569" s="257"/>
      <c r="D569" s="257"/>
      <c r="E569" s="257"/>
      <c r="F569" s="257"/>
      <c r="G569" s="257"/>
      <c r="H569" s="257"/>
    </row>
    <row r="570" spans="1:8">
      <c r="A570" s="30"/>
      <c r="B570" s="257"/>
      <c r="C570" s="257"/>
      <c r="D570" s="257"/>
      <c r="E570" s="257"/>
      <c r="F570" s="257"/>
      <c r="G570" s="257"/>
      <c r="H570" s="257"/>
    </row>
    <row r="571" spans="1:8">
      <c r="A571" s="30"/>
      <c r="B571" s="257"/>
      <c r="C571" s="257"/>
      <c r="D571" s="257"/>
      <c r="E571" s="257"/>
      <c r="F571" s="257"/>
      <c r="G571" s="257"/>
      <c r="H571" s="257"/>
    </row>
    <row r="572" spans="1:8">
      <c r="A572" s="30"/>
      <c r="B572" s="257"/>
      <c r="C572" s="257"/>
      <c r="D572" s="257"/>
      <c r="E572" s="257"/>
      <c r="F572" s="257"/>
      <c r="G572" s="257"/>
      <c r="H572" s="257"/>
    </row>
    <row r="573" spans="1:8">
      <c r="A573" s="30"/>
      <c r="B573" s="257"/>
      <c r="C573" s="257"/>
      <c r="D573" s="257"/>
      <c r="E573" s="257"/>
      <c r="F573" s="257"/>
      <c r="G573" s="257"/>
      <c r="H573" s="257"/>
    </row>
    <row r="574" spans="1:8">
      <c r="A574" s="30"/>
      <c r="B574" s="257"/>
      <c r="C574" s="257"/>
      <c r="D574" s="257"/>
      <c r="E574" s="257"/>
      <c r="F574" s="257"/>
      <c r="G574" s="257"/>
      <c r="H574" s="257"/>
    </row>
    <row r="575" spans="1:8">
      <c r="A575" s="30"/>
      <c r="B575" s="257"/>
      <c r="C575" s="257"/>
      <c r="D575" s="257"/>
      <c r="E575" s="257"/>
      <c r="F575" s="257"/>
      <c r="G575" s="257"/>
      <c r="H575" s="257"/>
    </row>
    <row r="576" spans="1:8">
      <c r="A576" s="30"/>
      <c r="B576" s="257"/>
      <c r="C576" s="257"/>
      <c r="D576" s="257"/>
      <c r="E576" s="257"/>
      <c r="F576" s="257"/>
      <c r="G576" s="257"/>
      <c r="H576" s="257"/>
    </row>
    <row r="577" spans="1:8">
      <c r="A577" s="30"/>
      <c r="B577" s="257"/>
      <c r="C577" s="257"/>
      <c r="D577" s="257"/>
      <c r="E577" s="257"/>
      <c r="F577" s="257"/>
      <c r="G577" s="257"/>
      <c r="H577" s="257"/>
    </row>
    <row r="578" spans="1:8">
      <c r="A578" s="30"/>
      <c r="B578" s="257"/>
      <c r="C578" s="257"/>
      <c r="D578" s="257"/>
      <c r="E578" s="257"/>
      <c r="F578" s="257"/>
      <c r="G578" s="257"/>
      <c r="H578" s="257"/>
    </row>
    <row r="579" spans="1:8">
      <c r="A579" s="30"/>
      <c r="B579" s="257"/>
      <c r="C579" s="257"/>
      <c r="D579" s="257"/>
      <c r="E579" s="257"/>
      <c r="F579" s="257"/>
      <c r="G579" s="257"/>
      <c r="H579" s="257"/>
    </row>
    <row r="580" spans="1:8">
      <c r="A580" s="30"/>
      <c r="B580" s="257"/>
      <c r="C580" s="257"/>
      <c r="D580" s="257"/>
      <c r="E580" s="257"/>
      <c r="F580" s="257"/>
      <c r="G580" s="257"/>
      <c r="H580" s="257"/>
    </row>
    <row r="581" spans="1:8">
      <c r="A581" s="30"/>
      <c r="B581" s="257"/>
      <c r="C581" s="257"/>
      <c r="D581" s="257"/>
      <c r="E581" s="257"/>
      <c r="F581" s="257"/>
      <c r="G581" s="257"/>
      <c r="H581" s="257"/>
    </row>
    <row r="582" spans="1:8">
      <c r="A582" s="30"/>
      <c r="B582" s="257"/>
      <c r="C582" s="257"/>
      <c r="D582" s="257"/>
      <c r="E582" s="257"/>
      <c r="F582" s="257"/>
      <c r="G582" s="257"/>
      <c r="H582" s="257"/>
    </row>
    <row r="583" spans="1:8">
      <c r="A583" s="30"/>
      <c r="B583" s="257"/>
      <c r="C583" s="257"/>
      <c r="D583" s="257"/>
      <c r="E583" s="257"/>
      <c r="F583" s="257"/>
      <c r="G583" s="257"/>
      <c r="H583" s="257"/>
    </row>
    <row r="584" spans="1:8">
      <c r="A584" s="30"/>
      <c r="B584" s="257"/>
      <c r="C584" s="257"/>
      <c r="D584" s="257"/>
      <c r="E584" s="257"/>
      <c r="F584" s="257"/>
      <c r="G584" s="257"/>
      <c r="H584" s="257"/>
    </row>
    <row r="585" spans="1:8">
      <c r="A585" s="30"/>
      <c r="B585" s="257"/>
      <c r="C585" s="257"/>
      <c r="D585" s="257"/>
      <c r="E585" s="257"/>
      <c r="F585" s="257"/>
      <c r="G585" s="257"/>
      <c r="H585" s="257"/>
    </row>
    <row r="586" spans="1:8">
      <c r="A586" s="30"/>
      <c r="B586" s="257"/>
      <c r="C586" s="257"/>
      <c r="D586" s="257"/>
      <c r="E586" s="257"/>
      <c r="F586" s="257"/>
      <c r="G586" s="257"/>
      <c r="H586" s="257"/>
    </row>
    <row r="587" spans="1:8">
      <c r="A587" s="30"/>
      <c r="B587" s="257"/>
      <c r="C587" s="257"/>
      <c r="D587" s="257"/>
      <c r="E587" s="257"/>
      <c r="F587" s="257"/>
      <c r="G587" s="257"/>
      <c r="H587" s="257"/>
    </row>
    <row r="588" spans="1:8">
      <c r="A588" s="30"/>
      <c r="B588" s="257"/>
      <c r="C588" s="257"/>
      <c r="D588" s="257"/>
      <c r="E588" s="257"/>
      <c r="F588" s="257"/>
      <c r="G588" s="257"/>
      <c r="H588" s="257"/>
    </row>
    <row r="589" spans="1:8">
      <c r="A589" s="30"/>
      <c r="B589" s="257"/>
      <c r="C589" s="257"/>
      <c r="D589" s="257"/>
      <c r="E589" s="257"/>
      <c r="F589" s="257"/>
      <c r="G589" s="257"/>
      <c r="H589" s="257"/>
    </row>
    <row r="590" spans="1:8">
      <c r="A590" s="30"/>
      <c r="B590" s="257"/>
      <c r="C590" s="257"/>
      <c r="D590" s="257"/>
      <c r="E590" s="257"/>
      <c r="F590" s="257"/>
      <c r="G590" s="257"/>
      <c r="H590" s="257"/>
    </row>
    <row r="591" spans="1:8">
      <c r="A591" s="30"/>
      <c r="B591" s="257"/>
      <c r="C591" s="257"/>
      <c r="D591" s="257"/>
      <c r="E591" s="257"/>
      <c r="F591" s="257"/>
      <c r="G591" s="257"/>
      <c r="H591" s="257"/>
    </row>
    <row r="592" spans="1:8">
      <c r="A592" s="30"/>
      <c r="B592" s="257"/>
      <c r="C592" s="257"/>
      <c r="D592" s="257"/>
      <c r="E592" s="257"/>
      <c r="F592" s="257"/>
      <c r="G592" s="257"/>
      <c r="H592" s="257"/>
    </row>
    <row r="593" spans="1:8">
      <c r="A593" s="30"/>
      <c r="B593" s="257"/>
      <c r="C593" s="257"/>
      <c r="D593" s="257"/>
      <c r="E593" s="257"/>
      <c r="F593" s="257"/>
      <c r="G593" s="257"/>
      <c r="H593" s="257"/>
    </row>
    <row r="594" spans="1:8">
      <c r="A594" s="30"/>
      <c r="B594" s="257"/>
      <c r="C594" s="257"/>
      <c r="D594" s="257"/>
      <c r="E594" s="257"/>
      <c r="F594" s="257"/>
      <c r="G594" s="257"/>
      <c r="H594" s="257"/>
    </row>
    <row r="595" spans="1:8">
      <c r="A595" s="30"/>
      <c r="B595" s="257"/>
      <c r="C595" s="257"/>
      <c r="D595" s="257"/>
      <c r="E595" s="257"/>
      <c r="F595" s="257"/>
      <c r="G595" s="257"/>
      <c r="H595" s="257"/>
    </row>
    <row r="596" spans="1:8">
      <c r="A596" s="30"/>
      <c r="B596" s="257"/>
      <c r="C596" s="257"/>
      <c r="D596" s="257"/>
      <c r="E596" s="257"/>
      <c r="F596" s="257"/>
      <c r="G596" s="257"/>
      <c r="H596" s="257"/>
    </row>
  </sheetData>
  <mergeCells count="126">
    <mergeCell ref="B290:B291"/>
    <mergeCell ref="B292:B293"/>
    <mergeCell ref="B276:B277"/>
    <mergeCell ref="B278:B279"/>
    <mergeCell ref="B282:B283"/>
    <mergeCell ref="B284:B285"/>
    <mergeCell ref="B286:B287"/>
    <mergeCell ref="B288:B289"/>
    <mergeCell ref="B262:B263"/>
    <mergeCell ref="B264:B265"/>
    <mergeCell ref="B268:B269"/>
    <mergeCell ref="B270:B271"/>
    <mergeCell ref="B272:B273"/>
    <mergeCell ref="B274:B275"/>
    <mergeCell ref="B248:B249"/>
    <mergeCell ref="B250:B251"/>
    <mergeCell ref="B254:B255"/>
    <mergeCell ref="B256:B257"/>
    <mergeCell ref="B258:B259"/>
    <mergeCell ref="B260:B261"/>
    <mergeCell ref="B234:B235"/>
    <mergeCell ref="B236:B237"/>
    <mergeCell ref="B240:B241"/>
    <mergeCell ref="B242:B243"/>
    <mergeCell ref="B244:B245"/>
    <mergeCell ref="B246:B247"/>
    <mergeCell ref="B220:B221"/>
    <mergeCell ref="B222:B223"/>
    <mergeCell ref="B226:B227"/>
    <mergeCell ref="B228:B229"/>
    <mergeCell ref="B230:B231"/>
    <mergeCell ref="B232:B233"/>
    <mergeCell ref="B206:B207"/>
    <mergeCell ref="B208:B209"/>
    <mergeCell ref="B212:B213"/>
    <mergeCell ref="B214:B215"/>
    <mergeCell ref="B216:B217"/>
    <mergeCell ref="B218:B219"/>
    <mergeCell ref="B192:B193"/>
    <mergeCell ref="B194:B195"/>
    <mergeCell ref="B198:B199"/>
    <mergeCell ref="B200:B201"/>
    <mergeCell ref="B202:B203"/>
    <mergeCell ref="B204:B205"/>
    <mergeCell ref="B174:B175"/>
    <mergeCell ref="B176:B177"/>
    <mergeCell ref="B184:B185"/>
    <mergeCell ref="B186:B187"/>
    <mergeCell ref="B188:B189"/>
    <mergeCell ref="B190:B191"/>
    <mergeCell ref="B178:B179"/>
    <mergeCell ref="B180:B181"/>
    <mergeCell ref="B156:B157"/>
    <mergeCell ref="B158:B159"/>
    <mergeCell ref="B160:B161"/>
    <mergeCell ref="B162:B163"/>
    <mergeCell ref="B164:B165"/>
    <mergeCell ref="B166:B167"/>
    <mergeCell ref="B170:B171"/>
    <mergeCell ref="B172:B173"/>
    <mergeCell ref="B150:B151"/>
    <mergeCell ref="B152:B153"/>
    <mergeCell ref="B136:B137"/>
    <mergeCell ref="B138:B139"/>
    <mergeCell ref="B142:B143"/>
    <mergeCell ref="B144:B145"/>
    <mergeCell ref="B146:B147"/>
    <mergeCell ref="B148:B149"/>
    <mergeCell ref="B122:B123"/>
    <mergeCell ref="B124:B125"/>
    <mergeCell ref="B128:B129"/>
    <mergeCell ref="B130:B131"/>
    <mergeCell ref="B132:B133"/>
    <mergeCell ref="B134:B135"/>
    <mergeCell ref="B108:B109"/>
    <mergeCell ref="B110:B111"/>
    <mergeCell ref="B114:B115"/>
    <mergeCell ref="B116:B117"/>
    <mergeCell ref="B118:B119"/>
    <mergeCell ref="B120:B121"/>
    <mergeCell ref="B94:B95"/>
    <mergeCell ref="B96:B97"/>
    <mergeCell ref="B100:B101"/>
    <mergeCell ref="B102:B103"/>
    <mergeCell ref="B104:B105"/>
    <mergeCell ref="B106:B107"/>
    <mergeCell ref="B80:B81"/>
    <mergeCell ref="B82:B83"/>
    <mergeCell ref="B86:B87"/>
    <mergeCell ref="B88:B89"/>
    <mergeCell ref="B90:B91"/>
    <mergeCell ref="B92:B93"/>
    <mergeCell ref="B66:B67"/>
    <mergeCell ref="B68:B69"/>
    <mergeCell ref="B72:B73"/>
    <mergeCell ref="B74:B75"/>
    <mergeCell ref="B76:B77"/>
    <mergeCell ref="B78:B79"/>
    <mergeCell ref="B58:B59"/>
    <mergeCell ref="B60:B61"/>
    <mergeCell ref="B62:B63"/>
    <mergeCell ref="B64:B65"/>
    <mergeCell ref="B38:B39"/>
    <mergeCell ref="B40:B41"/>
    <mergeCell ref="B44:B45"/>
    <mergeCell ref="B46:B47"/>
    <mergeCell ref="B48:B49"/>
    <mergeCell ref="B50:B51"/>
    <mergeCell ref="B32:B33"/>
    <mergeCell ref="B34:B35"/>
    <mergeCell ref="B36:B37"/>
    <mergeCell ref="B16:B17"/>
    <mergeCell ref="B18:B19"/>
    <mergeCell ref="B20:B21"/>
    <mergeCell ref="B22:B23"/>
    <mergeCell ref="B52:B53"/>
    <mergeCell ref="B54:B55"/>
    <mergeCell ref="B2:B3"/>
    <mergeCell ref="B4:B5"/>
    <mergeCell ref="B6:B7"/>
    <mergeCell ref="B8:B9"/>
    <mergeCell ref="B10:B11"/>
    <mergeCell ref="B12:B13"/>
    <mergeCell ref="B24:B25"/>
    <mergeCell ref="B26:B27"/>
    <mergeCell ref="B30:B31"/>
  </mergeCells>
  <phoneticPr fontId="14"/>
  <conditionalFormatting sqref="A597:H65535 A1:H2 A4:H4 A3 C3:H3 A6:H6 A5 C5:H5 A8:H8 A7 C7:H7 A10:H10 A9 C9:H9 A12:H12 A11 C11:H11 A14:H14 A13 C13:H13 A28:H28 A15:A27 C15:H27 A42:H42 A29:A41 C29:H41 A56:H56 A43:A55 C43:H55 A70:H70 A57:A69 C57:H69 A84:H84 A71:A83 C71:H83 A98:H98 A85:A97 C85:H97 A112:H112 A99:A111 C99:H111 A126:H126 A113:A125 C113:H125 A140:H140 A127:A139 C127:H139 A154:H154 A141:A153 C141:H153 A168:H168 A155:A167 C155:H167 A182:H182 A169:A181 C169:H181 A196:H196 A183:A195 C183:H195 A210:H210 A197:A209 C197:H209 A224:H224 A211:A223 C211:H223 A238:H238 A225:A237 C225:H237 A252:H252 A239:A251 C239:H251 A266:H266 A253:A265 C253:H265 A280:H280 A267:A279 C267:H279 A294:H477 A281:A293 C281:H293">
    <cfRule type="containsErrors" dxfId="119" priority="36" stopIfTrue="1">
      <formula>ISERROR(A1)</formula>
    </cfRule>
  </conditionalFormatting>
  <conditionalFormatting sqref="B15:B16 B18 B20 B22 B24 B26">
    <cfRule type="containsErrors" dxfId="118" priority="34" stopIfTrue="1">
      <formula>ISERROR(B15)</formula>
    </cfRule>
  </conditionalFormatting>
  <conditionalFormatting sqref="B29:B30 B32 B34 B36 B38 B40">
    <cfRule type="containsErrors" dxfId="117" priority="33" stopIfTrue="1">
      <formula>ISERROR(B29)</formula>
    </cfRule>
  </conditionalFormatting>
  <conditionalFormatting sqref="B43:B44 B46 B48 B50 B52 B54">
    <cfRule type="containsErrors" dxfId="116" priority="32" stopIfTrue="1">
      <formula>ISERROR(B43)</formula>
    </cfRule>
  </conditionalFormatting>
  <conditionalFormatting sqref="B57:B58 B60 B62 B64 B66 B68">
    <cfRule type="containsErrors" dxfId="115" priority="31" stopIfTrue="1">
      <formula>ISERROR(B57)</formula>
    </cfRule>
  </conditionalFormatting>
  <conditionalFormatting sqref="B71:B72 B74 B76 B78 B80 B82">
    <cfRule type="containsErrors" dxfId="114" priority="30" stopIfTrue="1">
      <formula>ISERROR(B71)</formula>
    </cfRule>
  </conditionalFormatting>
  <conditionalFormatting sqref="B85:B86 B88 B90 B92 B94 B96">
    <cfRule type="containsErrors" dxfId="113" priority="29" stopIfTrue="1">
      <formula>ISERROR(B85)</formula>
    </cfRule>
  </conditionalFormatting>
  <conditionalFormatting sqref="B100 B102 B104 B106 B108 B110">
    <cfRule type="containsErrors" dxfId="112" priority="28" stopIfTrue="1">
      <formula>ISERROR(B100)</formula>
    </cfRule>
  </conditionalFormatting>
  <conditionalFormatting sqref="B114 B116 B118 B120 B122 B124">
    <cfRule type="containsErrors" dxfId="111" priority="27" stopIfTrue="1">
      <formula>ISERROR(B114)</formula>
    </cfRule>
  </conditionalFormatting>
  <conditionalFormatting sqref="B128 B130 B132 B134 B136 B138">
    <cfRule type="containsErrors" dxfId="110" priority="26" stopIfTrue="1">
      <formula>ISERROR(B128)</formula>
    </cfRule>
  </conditionalFormatting>
  <conditionalFormatting sqref="B142 B144 B146 B148 B150 B152">
    <cfRule type="containsErrors" dxfId="109" priority="25" stopIfTrue="1">
      <formula>ISERROR(B142)</formula>
    </cfRule>
  </conditionalFormatting>
  <conditionalFormatting sqref="B156 B158 B160 B162 B164 B166">
    <cfRule type="containsErrors" dxfId="108" priority="24" stopIfTrue="1">
      <formula>ISERROR(B156)</formula>
    </cfRule>
  </conditionalFormatting>
  <conditionalFormatting sqref="B170 B172 B174 B176 B178 B180">
    <cfRule type="containsErrors" dxfId="107" priority="23" stopIfTrue="1">
      <formula>ISERROR(B170)</formula>
    </cfRule>
  </conditionalFormatting>
  <conditionalFormatting sqref="B184 B186 B188 B190 B192 B194">
    <cfRule type="containsErrors" dxfId="106" priority="22" stopIfTrue="1">
      <formula>ISERROR(B184)</formula>
    </cfRule>
  </conditionalFormatting>
  <conditionalFormatting sqref="B198 B200 B202 B204 B206 B208">
    <cfRule type="containsErrors" dxfId="105" priority="21" stopIfTrue="1">
      <formula>ISERROR(B198)</formula>
    </cfRule>
  </conditionalFormatting>
  <conditionalFormatting sqref="B212 B214 B216 B218 B220 B222">
    <cfRule type="containsErrors" dxfId="104" priority="20" stopIfTrue="1">
      <formula>ISERROR(B212)</formula>
    </cfRule>
  </conditionalFormatting>
  <conditionalFormatting sqref="B226 B228 B230 B232 B234 B236">
    <cfRule type="containsErrors" dxfId="103" priority="19" stopIfTrue="1">
      <formula>ISERROR(B226)</formula>
    </cfRule>
  </conditionalFormatting>
  <conditionalFormatting sqref="B240 B242 B244 B246 B248 B250">
    <cfRule type="containsErrors" dxfId="102" priority="18" stopIfTrue="1">
      <formula>ISERROR(B240)</formula>
    </cfRule>
  </conditionalFormatting>
  <conditionalFormatting sqref="B254 B256 B258 B260 B262 B264">
    <cfRule type="containsErrors" dxfId="101" priority="17" stopIfTrue="1">
      <formula>ISERROR(B254)</formula>
    </cfRule>
  </conditionalFormatting>
  <conditionalFormatting sqref="B268 B270 B272 B274 B276 B278">
    <cfRule type="containsErrors" dxfId="100" priority="16" stopIfTrue="1">
      <formula>ISERROR(B268)</formula>
    </cfRule>
  </conditionalFormatting>
  <conditionalFormatting sqref="B282 B284 B286 B288 B290 B292">
    <cfRule type="containsErrors" dxfId="99" priority="15" stopIfTrue="1">
      <formula>ISERROR(B282)</formula>
    </cfRule>
  </conditionalFormatting>
  <conditionalFormatting sqref="B99">
    <cfRule type="containsErrors" dxfId="98" priority="14" stopIfTrue="1">
      <formula>ISERROR(B99)</formula>
    </cfRule>
  </conditionalFormatting>
  <conditionalFormatting sqref="B113">
    <cfRule type="containsErrors" dxfId="97" priority="13" stopIfTrue="1">
      <formula>ISERROR(B113)</formula>
    </cfRule>
  </conditionalFormatting>
  <conditionalFormatting sqref="B127">
    <cfRule type="containsErrors" dxfId="96" priority="12" stopIfTrue="1">
      <formula>ISERROR(B127)</formula>
    </cfRule>
  </conditionalFormatting>
  <conditionalFormatting sqref="B141">
    <cfRule type="containsErrors" dxfId="95" priority="11" stopIfTrue="1">
      <formula>ISERROR(B141)</formula>
    </cfRule>
  </conditionalFormatting>
  <conditionalFormatting sqref="B155">
    <cfRule type="containsErrors" dxfId="94" priority="10" stopIfTrue="1">
      <formula>ISERROR(B155)</formula>
    </cfRule>
  </conditionalFormatting>
  <conditionalFormatting sqref="B169">
    <cfRule type="containsErrors" dxfId="93" priority="9" stopIfTrue="1">
      <formula>ISERROR(B169)</formula>
    </cfRule>
  </conditionalFormatting>
  <conditionalFormatting sqref="B183">
    <cfRule type="containsErrors" dxfId="92" priority="8" stopIfTrue="1">
      <formula>ISERROR(B183)</formula>
    </cfRule>
  </conditionalFormatting>
  <conditionalFormatting sqref="B197">
    <cfRule type="containsErrors" dxfId="91" priority="7" stopIfTrue="1">
      <formula>ISERROR(B197)</formula>
    </cfRule>
  </conditionalFormatting>
  <conditionalFormatting sqref="B211">
    <cfRule type="containsErrors" dxfId="90" priority="6" stopIfTrue="1">
      <formula>ISERROR(B211)</formula>
    </cfRule>
  </conditionalFormatting>
  <conditionalFormatting sqref="B225">
    <cfRule type="containsErrors" dxfId="89" priority="5" stopIfTrue="1">
      <formula>ISERROR(B225)</formula>
    </cfRule>
  </conditionalFormatting>
  <conditionalFormatting sqref="B239">
    <cfRule type="containsErrors" dxfId="88" priority="4" stopIfTrue="1">
      <formula>ISERROR(B239)</formula>
    </cfRule>
  </conditionalFormatting>
  <conditionalFormatting sqref="B253">
    <cfRule type="containsErrors" dxfId="87" priority="3" stopIfTrue="1">
      <formula>ISERROR(B253)</formula>
    </cfRule>
  </conditionalFormatting>
  <conditionalFormatting sqref="B267">
    <cfRule type="containsErrors" dxfId="86" priority="2" stopIfTrue="1">
      <formula>ISERROR(B267)</formula>
    </cfRule>
  </conditionalFormatting>
  <conditionalFormatting sqref="B281">
    <cfRule type="containsErrors" dxfId="85" priority="1" stopIfTrue="1">
      <formula>ISERROR(B281)</formula>
    </cfRule>
  </conditionalFormatting>
  <pageMargins left="0.25" right="0.25" top="0.98399999999999999" bottom="0.98399999999999999" header="0.3" footer="0.3"/>
  <pageSetup paperSize="9" scale="87" orientation="portrait" horizontalDpi="4294967292" verticalDpi="4294967292" r:id="rId1"/>
  <headerFooter alignWithMargins="0"/>
  <rowBreaks count="1" manualBreakCount="1">
    <brk id="2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C000"/>
  </sheetPr>
  <dimension ref="A1:H51"/>
  <sheetViews>
    <sheetView zoomScale="70" zoomScaleNormal="70" zoomScaleSheetLayoutView="100" workbookViewId="0">
      <selection activeCell="D11" sqref="D11"/>
    </sheetView>
  </sheetViews>
  <sheetFormatPr defaultColWidth="11.81640625" defaultRowHeight="15" customHeight="1"/>
  <cols>
    <col min="1" max="1" width="8.7265625" style="3" customWidth="1"/>
    <col min="2" max="2" width="9.453125" style="3" customWidth="1"/>
    <col min="3" max="3" width="25.1796875" style="6" customWidth="1"/>
    <col min="4" max="4" width="21.453125" bestFit="1" customWidth="1"/>
    <col min="5" max="5" width="6.26953125" style="3" bestFit="1" customWidth="1"/>
    <col min="6" max="6" width="11" style="3" bestFit="1" customWidth="1"/>
    <col min="7" max="7" width="11" style="3" hidden="1" customWidth="1"/>
    <col min="8" max="8" width="9.26953125" customWidth="1"/>
  </cols>
  <sheetData>
    <row r="1" spans="1:8" ht="30" customHeight="1">
      <c r="A1" s="29">
        <v>1</v>
      </c>
      <c r="B1" s="13" t="s">
        <v>24</v>
      </c>
      <c r="C1" s="13"/>
      <c r="D1" s="13" t="s">
        <v>22</v>
      </c>
      <c r="E1" s="13"/>
      <c r="F1" s="13"/>
      <c r="G1" s="13"/>
    </row>
    <row r="2" spans="1:8" ht="18" customHeight="1" thickBot="1">
      <c r="A2" s="10"/>
      <c r="B2" s="10"/>
      <c r="C2" s="12"/>
      <c r="D2" s="12"/>
      <c r="E2" s="12" t="s">
        <v>26</v>
      </c>
      <c r="F2" s="266" t="str">
        <f>IF(COUNTA(学年名表登録!K3)&gt;0,VLOOKUP(A1,学年名表登録!I2:K9,3,FALSE),"")</f>
        <v/>
      </c>
      <c r="G2" s="266"/>
      <c r="H2" s="266"/>
    </row>
    <row r="3" spans="1:8" ht="18.75" hidden="1" customHeight="1">
      <c r="A3" s="10"/>
      <c r="B3" s="10"/>
      <c r="C3" s="267" t="s">
        <v>18</v>
      </c>
      <c r="D3" s="267"/>
      <c r="E3" s="267"/>
      <c r="F3" s="267"/>
      <c r="G3" s="267"/>
      <c r="H3" s="267"/>
    </row>
    <row r="4" spans="1:8" ht="18.75" hidden="1" customHeight="1" thickBot="1">
      <c r="A4" s="10"/>
      <c r="B4" s="10"/>
      <c r="C4" s="267" t="s">
        <v>19</v>
      </c>
      <c r="D4" s="267"/>
      <c r="E4" s="267"/>
      <c r="F4" s="267"/>
      <c r="G4" s="267"/>
      <c r="H4" s="267"/>
    </row>
    <row r="5" spans="1:8" s="8" customFormat="1" ht="18" customHeight="1" thickBot="1">
      <c r="A5" s="40" t="s">
        <v>95</v>
      </c>
      <c r="B5" s="232" t="s">
        <v>27</v>
      </c>
      <c r="C5" s="233" t="s">
        <v>16</v>
      </c>
      <c r="D5" s="234" t="s">
        <v>17</v>
      </c>
      <c r="E5" s="233" t="s">
        <v>0</v>
      </c>
      <c r="F5" s="233" t="s">
        <v>98</v>
      </c>
      <c r="G5" s="233" t="str">
        <f>B5</f>
        <v>出席番号</v>
      </c>
      <c r="H5" s="236" t="s">
        <v>20</v>
      </c>
    </row>
    <row r="6" spans="1:8" s="8" customFormat="1" ht="18" customHeight="1">
      <c r="A6" s="11" t="str">
        <f>IF(B6&lt;10,$A$1&amp;0&amp;B6,$A$1&amp;B6)</f>
        <v>101</v>
      </c>
      <c r="B6" s="229">
        <v>1</v>
      </c>
      <c r="C6" s="231" t="str">
        <f>IFERROR(IF(COUNTA($A6)&gt;0,VLOOKUP($A6,学年名表登録!$A$2:$G$351,COLUMN(D6),FALSE),""),"")</f>
        <v/>
      </c>
      <c r="D6" s="231" t="str">
        <f>IFERROR(IF(COUNTA($A6)&gt;0,VLOOKUP($A6,学年名表登録!$A$2:$G$351,COLUMN(E6),FALSE),""),"")</f>
        <v/>
      </c>
      <c r="E6" s="231" t="str">
        <f>IFERROR(IF(COUNTA($A6)&gt;0,VLOOKUP($A6,学年名表登録!$A$2:$G$351,COLUMN(F6),FALSE),""),"")</f>
        <v/>
      </c>
      <c r="F6" s="231" t="str">
        <f>IFERROR(IF(COUNTA($A6)&gt;0,VLOOKUP($A6,学年名表登録!$A$2:$G$351,COLUMN(G6),FALSE),""),"")</f>
        <v/>
      </c>
      <c r="G6" s="235">
        <f t="shared" ref="G6:G50" si="0">B6</f>
        <v>1</v>
      </c>
      <c r="H6" s="237"/>
    </row>
    <row r="7" spans="1:8" s="8" customFormat="1" ht="18" customHeight="1">
      <c r="A7" s="230" t="str">
        <f t="shared" ref="A7:A50" si="1">IF(B7&lt;10,$A$1&amp;0&amp;B7,$A$1&amp;B7)</f>
        <v>102</v>
      </c>
      <c r="B7" s="230">
        <v>2</v>
      </c>
      <c r="C7" s="231" t="str">
        <f>IFERROR(IF(COUNTA($A7)&gt;0,VLOOKUP($A7,学年名表登録!$A$2:$G$351,COLUMN(D7),FALSE),""),"")</f>
        <v/>
      </c>
      <c r="D7" s="231" t="str">
        <f>IFERROR(IF(COUNTA($A7)&gt;0,VLOOKUP($A7,学年名表登録!$A$2:$G$351,COLUMN(E7),FALSE),""),"")</f>
        <v/>
      </c>
      <c r="E7" s="231" t="str">
        <f>IFERROR(IF(COUNTA($A7)&gt;0,VLOOKUP($A7,学年名表登録!$A$2:$G$351,COLUMN(F7),FALSE),""),"")</f>
        <v/>
      </c>
      <c r="F7" s="231" t="str">
        <f>IFERROR(IF(COUNTA($A7)&gt;0,VLOOKUP($A7,学年名表登録!$A$2:$G$351,COLUMN(G7),FALSE),""),"")</f>
        <v/>
      </c>
      <c r="G7" s="235">
        <f t="shared" si="0"/>
        <v>2</v>
      </c>
      <c r="H7" s="238"/>
    </row>
    <row r="8" spans="1:8" s="8" customFormat="1" ht="18" customHeight="1">
      <c r="A8" s="230" t="str">
        <f t="shared" si="1"/>
        <v>103</v>
      </c>
      <c r="B8" s="230">
        <v>3</v>
      </c>
      <c r="C8" s="231" t="str">
        <f>IFERROR(IF(COUNTA($A8)&gt;0,VLOOKUP($A8,学年名表登録!$A$2:$G$351,COLUMN(D8),FALSE),""),"")</f>
        <v/>
      </c>
      <c r="D8" s="231" t="str">
        <f>IFERROR(IF(COUNTA($A8)&gt;0,VLOOKUP($A8,学年名表登録!$A$2:$G$351,COLUMN(E8),FALSE),""),"")</f>
        <v/>
      </c>
      <c r="E8" s="231" t="str">
        <f>IFERROR(IF(COUNTA($A8)&gt;0,VLOOKUP($A8,学年名表登録!$A$2:$G$351,COLUMN(F8),FALSE),""),"")</f>
        <v/>
      </c>
      <c r="F8" s="231" t="str">
        <f>IFERROR(IF(COUNTA($A8)&gt;0,VLOOKUP($A8,学年名表登録!$A$2:$G$351,COLUMN(G8),FALSE),""),"")</f>
        <v/>
      </c>
      <c r="G8" s="235">
        <f t="shared" si="0"/>
        <v>3</v>
      </c>
      <c r="H8" s="238"/>
    </row>
    <row r="9" spans="1:8" s="8" customFormat="1" ht="18" customHeight="1">
      <c r="A9" s="230" t="str">
        <f t="shared" si="1"/>
        <v>104</v>
      </c>
      <c r="B9" s="230">
        <v>4</v>
      </c>
      <c r="C9" s="231" t="str">
        <f>IFERROR(IF(COUNTA($A9)&gt;0,VLOOKUP($A9,学年名表登録!$A$2:$G$351,COLUMN(D9),FALSE),""),"")</f>
        <v/>
      </c>
      <c r="D9" s="231" t="str">
        <f>IFERROR(IF(COUNTA($A9)&gt;0,VLOOKUP($A9,学年名表登録!$A$2:$G$351,COLUMN(E9),FALSE),""),"")</f>
        <v/>
      </c>
      <c r="E9" s="231" t="str">
        <f>IFERROR(IF(COUNTA($A9)&gt;0,VLOOKUP($A9,学年名表登録!$A$2:$G$351,COLUMN(F9),FALSE),""),"")</f>
        <v/>
      </c>
      <c r="F9" s="231" t="str">
        <f>IFERROR(IF(COUNTA($A9)&gt;0,VLOOKUP($A9,学年名表登録!$A$2:$G$351,COLUMN(G9),FALSE),""),"")</f>
        <v/>
      </c>
      <c r="G9" s="235">
        <f t="shared" si="0"/>
        <v>4</v>
      </c>
      <c r="H9" s="238"/>
    </row>
    <row r="10" spans="1:8" s="8" customFormat="1" ht="18" customHeight="1">
      <c r="A10" s="230" t="str">
        <f t="shared" si="1"/>
        <v>105</v>
      </c>
      <c r="B10" s="230">
        <v>5</v>
      </c>
      <c r="C10" s="231" t="str">
        <f>IFERROR(IF(COUNTA($A10)&gt;0,VLOOKUP($A10,学年名表登録!$A$2:$G$351,COLUMN(D10),FALSE),""),"")</f>
        <v/>
      </c>
      <c r="D10" s="231" t="str">
        <f>IFERROR(IF(COUNTA($A10)&gt;0,VLOOKUP($A10,学年名表登録!$A$2:$G$351,COLUMN(E10),FALSE),""),"")</f>
        <v/>
      </c>
      <c r="E10" s="231" t="str">
        <f>IFERROR(IF(COUNTA($A10)&gt;0,VLOOKUP($A10,学年名表登録!$A$2:$G$351,COLUMN(F10),FALSE),""),"")</f>
        <v/>
      </c>
      <c r="F10" s="231" t="str">
        <f>IFERROR(IF(COUNTA($A10)&gt;0,VLOOKUP($A10,学年名表登録!$A$2:$G$351,COLUMN(G10),FALSE),""),"")</f>
        <v/>
      </c>
      <c r="G10" s="235">
        <f t="shared" si="0"/>
        <v>5</v>
      </c>
      <c r="H10" s="238"/>
    </row>
    <row r="11" spans="1:8" s="8" customFormat="1" ht="18" customHeight="1">
      <c r="A11" s="230" t="str">
        <f t="shared" si="1"/>
        <v>106</v>
      </c>
      <c r="B11" s="230">
        <v>6</v>
      </c>
      <c r="C11" s="231" t="str">
        <f>IFERROR(IF(COUNTA($A11)&gt;0,VLOOKUP($A11,学年名表登録!$A$2:$G$351,COLUMN(D11),FALSE),""),"")</f>
        <v/>
      </c>
      <c r="D11" s="231" t="str">
        <f>IFERROR(IF(COUNTA($A11)&gt;0,VLOOKUP($A11,学年名表登録!$A$2:$G$351,COLUMN(E11),FALSE),""),"")</f>
        <v/>
      </c>
      <c r="E11" s="231" t="str">
        <f>IFERROR(IF(COUNTA($A11)&gt;0,VLOOKUP($A11,学年名表登録!$A$2:$G$351,COLUMN(F11),FALSE),""),"")</f>
        <v/>
      </c>
      <c r="F11" s="231" t="str">
        <f>IFERROR(IF(COUNTA($A11)&gt;0,VLOOKUP($A11,学年名表登録!$A$2:$G$351,COLUMN(G11),FALSE),""),"")</f>
        <v/>
      </c>
      <c r="G11" s="235">
        <f t="shared" si="0"/>
        <v>6</v>
      </c>
      <c r="H11" s="238"/>
    </row>
    <row r="12" spans="1:8" s="8" customFormat="1" ht="18" customHeight="1">
      <c r="A12" s="230" t="str">
        <f t="shared" si="1"/>
        <v>107</v>
      </c>
      <c r="B12" s="230">
        <v>7</v>
      </c>
      <c r="C12" s="231" t="str">
        <f>IFERROR(IF(COUNTA($A12)&gt;0,VLOOKUP($A12,学年名表登録!$A$2:$G$351,COLUMN(D12),FALSE),""),"")</f>
        <v/>
      </c>
      <c r="D12" s="231" t="str">
        <f>IFERROR(IF(COUNTA($A12)&gt;0,VLOOKUP($A12,学年名表登録!$A$2:$G$351,COLUMN(E12),FALSE),""),"")</f>
        <v/>
      </c>
      <c r="E12" s="231" t="str">
        <f>IFERROR(IF(COUNTA($A12)&gt;0,VLOOKUP($A12,学年名表登録!$A$2:$G$351,COLUMN(F12),FALSE),""),"")</f>
        <v/>
      </c>
      <c r="F12" s="231" t="str">
        <f>IFERROR(IF(COUNTA($A12)&gt;0,VLOOKUP($A12,学年名表登録!$A$2:$G$351,COLUMN(G12),FALSE),""),"")</f>
        <v/>
      </c>
      <c r="G12" s="235">
        <f t="shared" si="0"/>
        <v>7</v>
      </c>
      <c r="H12" s="238"/>
    </row>
    <row r="13" spans="1:8" s="8" customFormat="1" ht="18" customHeight="1">
      <c r="A13" s="230" t="str">
        <f t="shared" si="1"/>
        <v>108</v>
      </c>
      <c r="B13" s="230">
        <v>8</v>
      </c>
      <c r="C13" s="231" t="str">
        <f>IFERROR(IF(COUNTA($A13)&gt;0,VLOOKUP($A13,学年名表登録!$A$2:$G$351,COLUMN(D13),FALSE),""),"")</f>
        <v/>
      </c>
      <c r="D13" s="231" t="str">
        <f>IFERROR(IF(COUNTA($A13)&gt;0,VLOOKUP($A13,学年名表登録!$A$2:$G$351,COLUMN(E13),FALSE),""),"")</f>
        <v/>
      </c>
      <c r="E13" s="231" t="str">
        <f>IFERROR(IF(COUNTA($A13)&gt;0,VLOOKUP($A13,学年名表登録!$A$2:$G$351,COLUMN(F13),FALSE),""),"")</f>
        <v/>
      </c>
      <c r="F13" s="231" t="str">
        <f>IFERROR(IF(COUNTA($A13)&gt;0,VLOOKUP($A13,学年名表登録!$A$2:$G$351,COLUMN(G13),FALSE),""),"")</f>
        <v/>
      </c>
      <c r="G13" s="235">
        <f t="shared" si="0"/>
        <v>8</v>
      </c>
      <c r="H13" s="238"/>
    </row>
    <row r="14" spans="1:8" s="8" customFormat="1" ht="18" customHeight="1">
      <c r="A14" s="230" t="str">
        <f t="shared" si="1"/>
        <v>109</v>
      </c>
      <c r="B14" s="230">
        <v>9</v>
      </c>
      <c r="C14" s="231" t="str">
        <f>IFERROR(IF(COUNTA($A14)&gt;0,VLOOKUP($A14,学年名表登録!$A$2:$G$351,COLUMN(D14),FALSE),""),"")</f>
        <v/>
      </c>
      <c r="D14" s="231" t="str">
        <f>IFERROR(IF(COUNTA($A14)&gt;0,VLOOKUP($A14,学年名表登録!$A$2:$G$351,COLUMN(E14),FALSE),""),"")</f>
        <v/>
      </c>
      <c r="E14" s="231" t="str">
        <f>IFERROR(IF(COUNTA($A14)&gt;0,VLOOKUP($A14,学年名表登録!$A$2:$G$351,COLUMN(F14),FALSE),""),"")</f>
        <v/>
      </c>
      <c r="F14" s="231" t="str">
        <f>IFERROR(IF(COUNTA($A14)&gt;0,VLOOKUP($A14,学年名表登録!$A$2:$G$351,COLUMN(G14),FALSE),""),"")</f>
        <v/>
      </c>
      <c r="G14" s="235">
        <f t="shared" si="0"/>
        <v>9</v>
      </c>
      <c r="H14" s="238"/>
    </row>
    <row r="15" spans="1:8" s="8" customFormat="1" ht="18" customHeight="1">
      <c r="A15" s="230" t="str">
        <f t="shared" si="1"/>
        <v>110</v>
      </c>
      <c r="B15" s="230">
        <v>10</v>
      </c>
      <c r="C15" s="231" t="str">
        <f>IFERROR(IF(COUNTA($A15)&gt;0,VLOOKUP($A15,学年名表登録!$A$2:$G$351,COLUMN(D15),FALSE),""),"")</f>
        <v/>
      </c>
      <c r="D15" s="231" t="str">
        <f>IFERROR(IF(COUNTA($A15)&gt;0,VLOOKUP($A15,学年名表登録!$A$2:$G$351,COLUMN(E15),FALSE),""),"")</f>
        <v/>
      </c>
      <c r="E15" s="231" t="str">
        <f>IFERROR(IF(COUNTA($A15)&gt;0,VLOOKUP($A15,学年名表登録!$A$2:$G$351,COLUMN(F15),FALSE),""),"")</f>
        <v/>
      </c>
      <c r="F15" s="231" t="str">
        <f>IFERROR(IF(COUNTA($A15)&gt;0,VLOOKUP($A15,学年名表登録!$A$2:$G$351,COLUMN(G15),FALSE),""),"")</f>
        <v/>
      </c>
      <c r="G15" s="235">
        <f t="shared" si="0"/>
        <v>10</v>
      </c>
      <c r="H15" s="238"/>
    </row>
    <row r="16" spans="1:8" s="8" customFormat="1" ht="18" customHeight="1">
      <c r="A16" s="230" t="str">
        <f t="shared" si="1"/>
        <v>111</v>
      </c>
      <c r="B16" s="230">
        <v>11</v>
      </c>
      <c r="C16" s="231" t="str">
        <f>IFERROR(IF(COUNTA($A16)&gt;0,VLOOKUP($A16,学年名表登録!$A$2:$G$351,COLUMN(D16),FALSE),""),"")</f>
        <v/>
      </c>
      <c r="D16" s="231" t="str">
        <f>IFERROR(IF(COUNTA($A16)&gt;0,VLOOKUP($A16,学年名表登録!$A$2:$G$351,COLUMN(E16),FALSE),""),"")</f>
        <v/>
      </c>
      <c r="E16" s="231" t="str">
        <f>IFERROR(IF(COUNTA($A16)&gt;0,VLOOKUP($A16,学年名表登録!$A$2:$G$351,COLUMN(F16),FALSE),""),"")</f>
        <v/>
      </c>
      <c r="F16" s="231" t="str">
        <f>IFERROR(IF(COUNTA($A16)&gt;0,VLOOKUP($A16,学年名表登録!$A$2:$G$351,COLUMN(G16),FALSE),""),"")</f>
        <v/>
      </c>
      <c r="G16" s="235">
        <f t="shared" si="0"/>
        <v>11</v>
      </c>
      <c r="H16" s="238"/>
    </row>
    <row r="17" spans="1:8" s="8" customFormat="1" ht="18" customHeight="1">
      <c r="A17" s="230" t="str">
        <f t="shared" si="1"/>
        <v>112</v>
      </c>
      <c r="B17" s="230">
        <v>12</v>
      </c>
      <c r="C17" s="231" t="str">
        <f>IFERROR(IF(COUNTA($A17)&gt;0,VLOOKUP($A17,学年名表登録!$A$2:$G$351,COLUMN(D17),FALSE),""),"")</f>
        <v/>
      </c>
      <c r="D17" s="231" t="str">
        <f>IFERROR(IF(COUNTA($A17)&gt;0,VLOOKUP($A17,学年名表登録!$A$2:$G$351,COLUMN(E17),FALSE),""),"")</f>
        <v/>
      </c>
      <c r="E17" s="231" t="str">
        <f>IFERROR(IF(COUNTA($A17)&gt;0,VLOOKUP($A17,学年名表登録!$A$2:$G$351,COLUMN(F17),FALSE),""),"")</f>
        <v/>
      </c>
      <c r="F17" s="231" t="str">
        <f>IFERROR(IF(COUNTA($A17)&gt;0,VLOOKUP($A17,学年名表登録!$A$2:$G$351,COLUMN(G17),FALSE),""),"")</f>
        <v/>
      </c>
      <c r="G17" s="235">
        <f t="shared" si="0"/>
        <v>12</v>
      </c>
      <c r="H17" s="238"/>
    </row>
    <row r="18" spans="1:8" s="8" customFormat="1" ht="18" customHeight="1">
      <c r="A18" s="230" t="str">
        <f t="shared" si="1"/>
        <v>113</v>
      </c>
      <c r="B18" s="230">
        <v>13</v>
      </c>
      <c r="C18" s="231" t="str">
        <f>IFERROR(IF(COUNTA($A18)&gt;0,VLOOKUP($A18,学年名表登録!$A$2:$G$351,COLUMN(D18),FALSE),""),"")</f>
        <v/>
      </c>
      <c r="D18" s="231" t="str">
        <f>IFERROR(IF(COUNTA($A18)&gt;0,VLOOKUP($A18,学年名表登録!$A$2:$G$351,COLUMN(E18),FALSE),""),"")</f>
        <v/>
      </c>
      <c r="E18" s="231" t="str">
        <f>IFERROR(IF(COUNTA($A18)&gt;0,VLOOKUP($A18,学年名表登録!$A$2:$G$351,COLUMN(F18),FALSE),""),"")</f>
        <v/>
      </c>
      <c r="F18" s="231" t="str">
        <f>IFERROR(IF(COUNTA($A18)&gt;0,VLOOKUP($A18,学年名表登録!$A$2:$G$351,COLUMN(G18),FALSE),""),"")</f>
        <v/>
      </c>
      <c r="G18" s="235">
        <f t="shared" si="0"/>
        <v>13</v>
      </c>
      <c r="H18" s="238"/>
    </row>
    <row r="19" spans="1:8" s="8" customFormat="1" ht="18" customHeight="1">
      <c r="A19" s="230" t="str">
        <f t="shared" si="1"/>
        <v>114</v>
      </c>
      <c r="B19" s="230">
        <v>14</v>
      </c>
      <c r="C19" s="231" t="str">
        <f>IFERROR(IF(COUNTA($A19)&gt;0,VLOOKUP($A19,学年名表登録!$A$2:$G$351,COLUMN(D19),FALSE),""),"")</f>
        <v/>
      </c>
      <c r="D19" s="231" t="str">
        <f>IFERROR(IF(COUNTA($A19)&gt;0,VLOOKUP($A19,学年名表登録!$A$2:$G$351,COLUMN(E19),FALSE),""),"")</f>
        <v/>
      </c>
      <c r="E19" s="231" t="str">
        <f>IFERROR(IF(COUNTA($A19)&gt;0,VLOOKUP($A19,学年名表登録!$A$2:$G$351,COLUMN(F19),FALSE),""),"")</f>
        <v/>
      </c>
      <c r="F19" s="231" t="str">
        <f>IFERROR(IF(COUNTA($A19)&gt;0,VLOOKUP($A19,学年名表登録!$A$2:$G$351,COLUMN(G19),FALSE),""),"")</f>
        <v/>
      </c>
      <c r="G19" s="235">
        <f t="shared" si="0"/>
        <v>14</v>
      </c>
      <c r="H19" s="238"/>
    </row>
    <row r="20" spans="1:8" s="8" customFormat="1" ht="18" customHeight="1">
      <c r="A20" s="230" t="str">
        <f t="shared" si="1"/>
        <v>115</v>
      </c>
      <c r="B20" s="230">
        <v>15</v>
      </c>
      <c r="C20" s="231" t="str">
        <f>IFERROR(IF(COUNTA($A20)&gt;0,VLOOKUP($A20,学年名表登録!$A$2:$G$351,COLUMN(D20),FALSE),""),"")</f>
        <v/>
      </c>
      <c r="D20" s="231" t="str">
        <f>IFERROR(IF(COUNTA($A20)&gt;0,VLOOKUP($A20,学年名表登録!$A$2:$G$351,COLUMN(E20),FALSE),""),"")</f>
        <v/>
      </c>
      <c r="E20" s="231" t="str">
        <f>IFERROR(IF(COUNTA($A20)&gt;0,VLOOKUP($A20,学年名表登録!$A$2:$G$351,COLUMN(F20),FALSE),""),"")</f>
        <v/>
      </c>
      <c r="F20" s="231" t="str">
        <f>IFERROR(IF(COUNTA($A20)&gt;0,VLOOKUP($A20,学年名表登録!$A$2:$G$351,COLUMN(G20),FALSE),""),"")</f>
        <v/>
      </c>
      <c r="G20" s="235">
        <f t="shared" si="0"/>
        <v>15</v>
      </c>
      <c r="H20" s="238"/>
    </row>
    <row r="21" spans="1:8" s="8" customFormat="1" ht="18" customHeight="1">
      <c r="A21" s="230" t="str">
        <f t="shared" si="1"/>
        <v>116</v>
      </c>
      <c r="B21" s="230">
        <v>16</v>
      </c>
      <c r="C21" s="231" t="str">
        <f>IFERROR(IF(COUNTA($A21)&gt;0,VLOOKUP($A21,学年名表登録!$A$2:$G$351,COLUMN(D21),FALSE),""),"")</f>
        <v/>
      </c>
      <c r="D21" s="231" t="str">
        <f>IFERROR(IF(COUNTA($A21)&gt;0,VLOOKUP($A21,学年名表登録!$A$2:$G$351,COLUMN(E21),FALSE),""),"")</f>
        <v/>
      </c>
      <c r="E21" s="231" t="str">
        <f>IFERROR(IF(COUNTA($A21)&gt;0,VLOOKUP($A21,学年名表登録!$A$2:$G$351,COLUMN(F21),FALSE),""),"")</f>
        <v/>
      </c>
      <c r="F21" s="231" t="str">
        <f>IFERROR(IF(COUNTA($A21)&gt;0,VLOOKUP($A21,学年名表登録!$A$2:$G$351,COLUMN(G21),FALSE),""),"")</f>
        <v/>
      </c>
      <c r="G21" s="235">
        <f t="shared" si="0"/>
        <v>16</v>
      </c>
      <c r="H21" s="238"/>
    </row>
    <row r="22" spans="1:8" s="8" customFormat="1" ht="18" customHeight="1">
      <c r="A22" s="230" t="str">
        <f t="shared" si="1"/>
        <v>117</v>
      </c>
      <c r="B22" s="230">
        <v>17</v>
      </c>
      <c r="C22" s="231" t="str">
        <f>IFERROR(IF(COUNTA($A22)&gt;0,VLOOKUP($A22,学年名表登録!$A$2:$G$351,COLUMN(D22),FALSE),""),"")</f>
        <v/>
      </c>
      <c r="D22" s="231" t="str">
        <f>IFERROR(IF(COUNTA($A22)&gt;0,VLOOKUP($A22,学年名表登録!$A$2:$G$351,COLUMN(E22),FALSE),""),"")</f>
        <v/>
      </c>
      <c r="E22" s="231" t="str">
        <f>IFERROR(IF(COUNTA($A22)&gt;0,VLOOKUP($A22,学年名表登録!$A$2:$G$351,COLUMN(F22),FALSE),""),"")</f>
        <v/>
      </c>
      <c r="F22" s="231" t="str">
        <f>IFERROR(IF(COUNTA($A22)&gt;0,VLOOKUP($A22,学年名表登録!$A$2:$G$351,COLUMN(G22),FALSE),""),"")</f>
        <v/>
      </c>
      <c r="G22" s="235">
        <f t="shared" si="0"/>
        <v>17</v>
      </c>
      <c r="H22" s="238"/>
    </row>
    <row r="23" spans="1:8" s="8" customFormat="1" ht="18" customHeight="1">
      <c r="A23" s="230" t="str">
        <f t="shared" si="1"/>
        <v>118</v>
      </c>
      <c r="B23" s="230">
        <v>18</v>
      </c>
      <c r="C23" s="231" t="str">
        <f>IFERROR(IF(COUNTA($A23)&gt;0,VLOOKUP($A23,学年名表登録!$A$2:$G$351,COLUMN(D23),FALSE),""),"")</f>
        <v/>
      </c>
      <c r="D23" s="231" t="str">
        <f>IFERROR(IF(COUNTA($A23)&gt;0,VLOOKUP($A23,学年名表登録!$A$2:$G$351,COLUMN(E23),FALSE),""),"")</f>
        <v/>
      </c>
      <c r="E23" s="231" t="str">
        <f>IFERROR(IF(COUNTA($A23)&gt;0,VLOOKUP($A23,学年名表登録!$A$2:$G$351,COLUMN(F23),FALSE),""),"")</f>
        <v/>
      </c>
      <c r="F23" s="231" t="str">
        <f>IFERROR(IF(COUNTA($A23)&gt;0,VLOOKUP($A23,学年名表登録!$A$2:$G$351,COLUMN(G23),FALSE),""),"")</f>
        <v/>
      </c>
      <c r="G23" s="235">
        <f t="shared" si="0"/>
        <v>18</v>
      </c>
      <c r="H23" s="238"/>
    </row>
    <row r="24" spans="1:8" s="8" customFormat="1" ht="18" customHeight="1">
      <c r="A24" s="230" t="str">
        <f t="shared" si="1"/>
        <v>119</v>
      </c>
      <c r="B24" s="230">
        <v>19</v>
      </c>
      <c r="C24" s="231" t="str">
        <f>IFERROR(IF(COUNTA($A24)&gt;0,VLOOKUP($A24,学年名表登録!$A$2:$G$351,COLUMN(D24),FALSE),""),"")</f>
        <v/>
      </c>
      <c r="D24" s="231" t="str">
        <f>IFERROR(IF(COUNTA($A24)&gt;0,VLOOKUP($A24,学年名表登録!$A$2:$G$351,COLUMN(E24),FALSE),""),"")</f>
        <v/>
      </c>
      <c r="E24" s="231" t="str">
        <f>IFERROR(IF(COUNTA($A24)&gt;0,VLOOKUP($A24,学年名表登録!$A$2:$G$351,COLUMN(F24),FALSE),""),"")</f>
        <v/>
      </c>
      <c r="F24" s="231" t="str">
        <f>IFERROR(IF(COUNTA($A24)&gt;0,VLOOKUP($A24,学年名表登録!$A$2:$G$351,COLUMN(G24),FALSE),""),"")</f>
        <v/>
      </c>
      <c r="G24" s="235">
        <f t="shared" si="0"/>
        <v>19</v>
      </c>
      <c r="H24" s="238"/>
    </row>
    <row r="25" spans="1:8" s="8" customFormat="1" ht="18" customHeight="1">
      <c r="A25" s="230" t="str">
        <f t="shared" si="1"/>
        <v>120</v>
      </c>
      <c r="B25" s="230">
        <v>20</v>
      </c>
      <c r="C25" s="231" t="str">
        <f>IFERROR(IF(COUNTA($A25)&gt;0,VLOOKUP($A25,学年名表登録!$A$2:$G$351,COLUMN(D25),FALSE),""),"")</f>
        <v/>
      </c>
      <c r="D25" s="231" t="str">
        <f>IFERROR(IF(COUNTA($A25)&gt;0,VLOOKUP($A25,学年名表登録!$A$2:$G$351,COLUMN(E25),FALSE),""),"")</f>
        <v/>
      </c>
      <c r="E25" s="231" t="str">
        <f>IFERROR(IF(COUNTA($A25)&gt;0,VLOOKUP($A25,学年名表登録!$A$2:$G$351,COLUMN(F25),FALSE),""),"")</f>
        <v/>
      </c>
      <c r="F25" s="231" t="str">
        <f>IFERROR(IF(COUNTA($A25)&gt;0,VLOOKUP($A25,学年名表登録!$A$2:$G$351,COLUMN(G25),FALSE),""),"")</f>
        <v/>
      </c>
      <c r="G25" s="235">
        <f t="shared" si="0"/>
        <v>20</v>
      </c>
      <c r="H25" s="238"/>
    </row>
    <row r="26" spans="1:8" s="8" customFormat="1" ht="18" customHeight="1">
      <c r="A26" s="230" t="str">
        <f t="shared" si="1"/>
        <v>121</v>
      </c>
      <c r="B26" s="230">
        <v>21</v>
      </c>
      <c r="C26" s="231" t="str">
        <f>IFERROR(IF(COUNTA($A26)&gt;0,VLOOKUP($A26,学年名表登録!$A$2:$G$351,COLUMN(D26),FALSE),""),"")</f>
        <v/>
      </c>
      <c r="D26" s="231" t="str">
        <f>IFERROR(IF(COUNTA($A26)&gt;0,VLOOKUP($A26,学年名表登録!$A$2:$G$351,COLUMN(E26),FALSE),""),"")</f>
        <v/>
      </c>
      <c r="E26" s="231" t="str">
        <f>IFERROR(IF(COUNTA($A26)&gt;0,VLOOKUP($A26,学年名表登録!$A$2:$G$351,COLUMN(F26),FALSE),""),"")</f>
        <v/>
      </c>
      <c r="F26" s="231" t="str">
        <f>IFERROR(IF(COUNTA($A26)&gt;0,VLOOKUP($A26,学年名表登録!$A$2:$G$351,COLUMN(G26),FALSE),""),"")</f>
        <v/>
      </c>
      <c r="G26" s="235">
        <f t="shared" si="0"/>
        <v>21</v>
      </c>
      <c r="H26" s="238"/>
    </row>
    <row r="27" spans="1:8" s="8" customFormat="1" ht="18" customHeight="1">
      <c r="A27" s="230" t="str">
        <f t="shared" si="1"/>
        <v>122</v>
      </c>
      <c r="B27" s="230">
        <v>22</v>
      </c>
      <c r="C27" s="231" t="str">
        <f>IFERROR(IF(COUNTA($A27)&gt;0,VLOOKUP($A27,学年名表登録!$A$2:$G$351,COLUMN(D27),FALSE),""),"")</f>
        <v/>
      </c>
      <c r="D27" s="231" t="str">
        <f>IFERROR(IF(COUNTA($A27)&gt;0,VLOOKUP($A27,学年名表登録!$A$2:$G$351,COLUMN(E27),FALSE),""),"")</f>
        <v/>
      </c>
      <c r="E27" s="231" t="str">
        <f>IFERROR(IF(COUNTA($A27)&gt;0,VLOOKUP($A27,学年名表登録!$A$2:$G$351,COLUMN(F27),FALSE),""),"")</f>
        <v/>
      </c>
      <c r="F27" s="231" t="str">
        <f>IFERROR(IF(COUNTA($A27)&gt;0,VLOOKUP($A27,学年名表登録!$A$2:$G$351,COLUMN(G27),FALSE),""),"")</f>
        <v/>
      </c>
      <c r="G27" s="235">
        <f t="shared" si="0"/>
        <v>22</v>
      </c>
      <c r="H27" s="238"/>
    </row>
    <row r="28" spans="1:8" s="8" customFormat="1" ht="18" customHeight="1">
      <c r="A28" s="230" t="str">
        <f t="shared" si="1"/>
        <v>123</v>
      </c>
      <c r="B28" s="230">
        <v>23</v>
      </c>
      <c r="C28" s="231" t="str">
        <f>IFERROR(IF(COUNTA($A28)&gt;0,VLOOKUP($A28,学年名表登録!$A$2:$G$351,COLUMN(D28),FALSE),""),"")</f>
        <v/>
      </c>
      <c r="D28" s="231" t="str">
        <f>IFERROR(IF(COUNTA($A28)&gt;0,VLOOKUP($A28,学年名表登録!$A$2:$G$351,COLUMN(E28),FALSE),""),"")</f>
        <v/>
      </c>
      <c r="E28" s="231" t="str">
        <f>IFERROR(IF(COUNTA($A28)&gt;0,VLOOKUP($A28,学年名表登録!$A$2:$G$351,COLUMN(F28),FALSE),""),"")</f>
        <v/>
      </c>
      <c r="F28" s="231" t="str">
        <f>IFERROR(IF(COUNTA($A28)&gt;0,VLOOKUP($A28,学年名表登録!$A$2:$G$351,COLUMN(G28),FALSE),""),"")</f>
        <v/>
      </c>
      <c r="G28" s="235">
        <f t="shared" si="0"/>
        <v>23</v>
      </c>
      <c r="H28" s="238"/>
    </row>
    <row r="29" spans="1:8" s="8" customFormat="1" ht="18" customHeight="1">
      <c r="A29" s="230" t="str">
        <f t="shared" si="1"/>
        <v>124</v>
      </c>
      <c r="B29" s="230">
        <v>24</v>
      </c>
      <c r="C29" s="231" t="str">
        <f>IFERROR(IF(COUNTA($A29)&gt;0,VLOOKUP($A29,学年名表登録!$A$2:$G$351,COLUMN(D29),FALSE),""),"")</f>
        <v/>
      </c>
      <c r="D29" s="231" t="str">
        <f>IFERROR(IF(COUNTA($A29)&gt;0,VLOOKUP($A29,学年名表登録!$A$2:$G$351,COLUMN(E29),FALSE),""),"")</f>
        <v/>
      </c>
      <c r="E29" s="231" t="str">
        <f>IFERROR(IF(COUNTA($A29)&gt;0,VLOOKUP($A29,学年名表登録!$A$2:$G$351,COLUMN(F29),FALSE),""),"")</f>
        <v/>
      </c>
      <c r="F29" s="231" t="str">
        <f>IFERROR(IF(COUNTA($A29)&gt;0,VLOOKUP($A29,学年名表登録!$A$2:$G$351,COLUMN(G29),FALSE),""),"")</f>
        <v/>
      </c>
      <c r="G29" s="235">
        <f t="shared" si="0"/>
        <v>24</v>
      </c>
      <c r="H29" s="238"/>
    </row>
    <row r="30" spans="1:8" s="8" customFormat="1" ht="18" customHeight="1">
      <c r="A30" s="230" t="str">
        <f t="shared" si="1"/>
        <v>125</v>
      </c>
      <c r="B30" s="230">
        <v>25</v>
      </c>
      <c r="C30" s="231" t="str">
        <f>IFERROR(IF(COUNTA($A30)&gt;0,VLOOKUP($A30,学年名表登録!$A$2:$G$351,COLUMN(D30),FALSE),""),"")</f>
        <v/>
      </c>
      <c r="D30" s="231" t="str">
        <f>IFERROR(IF(COUNTA($A30)&gt;0,VLOOKUP($A30,学年名表登録!$A$2:$G$351,COLUMN(E30),FALSE),""),"")</f>
        <v/>
      </c>
      <c r="E30" s="231" t="str">
        <f>IFERROR(IF(COUNTA($A30)&gt;0,VLOOKUP($A30,学年名表登録!$A$2:$G$351,COLUMN(F30),FALSE),""),"")</f>
        <v/>
      </c>
      <c r="F30" s="231" t="str">
        <f>IFERROR(IF(COUNTA($A30)&gt;0,VLOOKUP($A30,学年名表登録!$A$2:$G$351,COLUMN(G30),FALSE),""),"")</f>
        <v/>
      </c>
      <c r="G30" s="235">
        <f t="shared" si="0"/>
        <v>25</v>
      </c>
      <c r="H30" s="238"/>
    </row>
    <row r="31" spans="1:8" s="8" customFormat="1" ht="18" customHeight="1">
      <c r="A31" s="230" t="str">
        <f t="shared" si="1"/>
        <v>126</v>
      </c>
      <c r="B31" s="230">
        <v>26</v>
      </c>
      <c r="C31" s="231" t="str">
        <f>IFERROR(IF(COUNTA($A31)&gt;0,VLOOKUP($A31,学年名表登録!$A$2:$G$351,COLUMN(D31),FALSE),""),"")</f>
        <v/>
      </c>
      <c r="D31" s="231" t="str">
        <f>IFERROR(IF(COUNTA($A31)&gt;0,VLOOKUP($A31,学年名表登録!$A$2:$G$351,COLUMN(E31),FALSE),""),"")</f>
        <v/>
      </c>
      <c r="E31" s="231" t="str">
        <f>IFERROR(IF(COUNTA($A31)&gt;0,VLOOKUP($A31,学年名表登録!$A$2:$G$351,COLUMN(F31),FALSE),""),"")</f>
        <v/>
      </c>
      <c r="F31" s="231" t="str">
        <f>IFERROR(IF(COUNTA($A31)&gt;0,VLOOKUP($A31,学年名表登録!$A$2:$G$351,COLUMN(G31),FALSE),""),"")</f>
        <v/>
      </c>
      <c r="G31" s="235">
        <f t="shared" si="0"/>
        <v>26</v>
      </c>
      <c r="H31" s="238"/>
    </row>
    <row r="32" spans="1:8" s="8" customFormat="1" ht="18" customHeight="1">
      <c r="A32" s="230" t="str">
        <f t="shared" si="1"/>
        <v>127</v>
      </c>
      <c r="B32" s="230">
        <v>27</v>
      </c>
      <c r="C32" s="231" t="str">
        <f>IFERROR(IF(COUNTA($A32)&gt;0,VLOOKUP($A32,学年名表登録!$A$2:$G$351,COLUMN(D32),FALSE),""),"")</f>
        <v/>
      </c>
      <c r="D32" s="231" t="str">
        <f>IFERROR(IF(COUNTA($A32)&gt;0,VLOOKUP($A32,学年名表登録!$A$2:$G$351,COLUMN(E32),FALSE),""),"")</f>
        <v/>
      </c>
      <c r="E32" s="231" t="str">
        <f>IFERROR(IF(COUNTA($A32)&gt;0,VLOOKUP($A32,学年名表登録!$A$2:$G$351,COLUMN(F32),FALSE),""),"")</f>
        <v/>
      </c>
      <c r="F32" s="231" t="str">
        <f>IFERROR(IF(COUNTA($A32)&gt;0,VLOOKUP($A32,学年名表登録!$A$2:$G$351,COLUMN(G32),FALSE),""),"")</f>
        <v/>
      </c>
      <c r="G32" s="235">
        <f t="shared" si="0"/>
        <v>27</v>
      </c>
      <c r="H32" s="238"/>
    </row>
    <row r="33" spans="1:8" s="8" customFormat="1" ht="18" customHeight="1">
      <c r="A33" s="230" t="str">
        <f t="shared" si="1"/>
        <v>128</v>
      </c>
      <c r="B33" s="230">
        <v>28</v>
      </c>
      <c r="C33" s="231" t="str">
        <f>IFERROR(IF(COUNTA($A33)&gt;0,VLOOKUP($A33,学年名表登録!$A$2:$G$351,COLUMN(D33),FALSE),""),"")</f>
        <v/>
      </c>
      <c r="D33" s="231" t="str">
        <f>IFERROR(IF(COUNTA($A33)&gt;0,VLOOKUP($A33,学年名表登録!$A$2:$G$351,COLUMN(E33),FALSE),""),"")</f>
        <v/>
      </c>
      <c r="E33" s="231" t="str">
        <f>IFERROR(IF(COUNTA($A33)&gt;0,VLOOKUP($A33,学年名表登録!$A$2:$G$351,COLUMN(F33),FALSE),""),"")</f>
        <v/>
      </c>
      <c r="F33" s="231" t="str">
        <f>IFERROR(IF(COUNTA($A33)&gt;0,VLOOKUP($A33,学年名表登録!$A$2:$G$351,COLUMN(G33),FALSE),""),"")</f>
        <v/>
      </c>
      <c r="G33" s="235">
        <f t="shared" si="0"/>
        <v>28</v>
      </c>
      <c r="H33" s="238"/>
    </row>
    <row r="34" spans="1:8" s="8" customFormat="1" ht="18" customHeight="1">
      <c r="A34" s="230" t="str">
        <f t="shared" si="1"/>
        <v>129</v>
      </c>
      <c r="B34" s="230">
        <v>29</v>
      </c>
      <c r="C34" s="231" t="str">
        <f>IFERROR(IF(COUNTA($A34)&gt;0,VLOOKUP($A34,学年名表登録!$A$2:$G$351,COLUMN(D34),FALSE),""),"")</f>
        <v/>
      </c>
      <c r="D34" s="231" t="str">
        <f>IFERROR(IF(COUNTA($A34)&gt;0,VLOOKUP($A34,学年名表登録!$A$2:$G$351,COLUMN(E34),FALSE),""),"")</f>
        <v/>
      </c>
      <c r="E34" s="231" t="str">
        <f>IFERROR(IF(COUNTA($A34)&gt;0,VLOOKUP($A34,学年名表登録!$A$2:$G$351,COLUMN(F34),FALSE),""),"")</f>
        <v/>
      </c>
      <c r="F34" s="231" t="str">
        <f>IFERROR(IF(COUNTA($A34)&gt;0,VLOOKUP($A34,学年名表登録!$A$2:$G$351,COLUMN(G34),FALSE),""),"")</f>
        <v/>
      </c>
      <c r="G34" s="235">
        <f t="shared" si="0"/>
        <v>29</v>
      </c>
      <c r="H34" s="238"/>
    </row>
    <row r="35" spans="1:8" s="8" customFormat="1" ht="18" customHeight="1">
      <c r="A35" s="230" t="str">
        <f t="shared" si="1"/>
        <v>130</v>
      </c>
      <c r="B35" s="230">
        <v>30</v>
      </c>
      <c r="C35" s="231" t="str">
        <f>IFERROR(IF(COUNTA($A35)&gt;0,VLOOKUP($A35,学年名表登録!$A$2:$G$351,COLUMN(D35),FALSE),""),"")</f>
        <v/>
      </c>
      <c r="D35" s="231" t="str">
        <f>IFERROR(IF(COUNTA($A35)&gt;0,VLOOKUP($A35,学年名表登録!$A$2:$G$351,COLUMN(E35),FALSE),""),"")</f>
        <v/>
      </c>
      <c r="E35" s="231" t="str">
        <f>IFERROR(IF(COUNTA($A35)&gt;0,VLOOKUP($A35,学年名表登録!$A$2:$G$351,COLUMN(F35),FALSE),""),"")</f>
        <v/>
      </c>
      <c r="F35" s="231" t="str">
        <f>IFERROR(IF(COUNTA($A35)&gt;0,VLOOKUP($A35,学年名表登録!$A$2:$G$351,COLUMN(G35),FALSE),""),"")</f>
        <v/>
      </c>
      <c r="G35" s="235">
        <f t="shared" si="0"/>
        <v>30</v>
      </c>
      <c r="H35" s="238"/>
    </row>
    <row r="36" spans="1:8" s="8" customFormat="1" ht="18" customHeight="1">
      <c r="A36" s="230" t="str">
        <f t="shared" si="1"/>
        <v>131</v>
      </c>
      <c r="B36" s="230">
        <v>31</v>
      </c>
      <c r="C36" s="231" t="str">
        <f>IFERROR(IF(COUNTA($A36)&gt;0,VLOOKUP($A36,学年名表登録!$A$2:$G$351,COLUMN(D36),FALSE),""),"")</f>
        <v/>
      </c>
      <c r="D36" s="231" t="str">
        <f>IFERROR(IF(COUNTA($A36)&gt;0,VLOOKUP($A36,学年名表登録!$A$2:$G$351,COLUMN(E36),FALSE),""),"")</f>
        <v/>
      </c>
      <c r="E36" s="231" t="str">
        <f>IFERROR(IF(COUNTA($A36)&gt;0,VLOOKUP($A36,学年名表登録!$A$2:$G$351,COLUMN(F36),FALSE),""),"")</f>
        <v/>
      </c>
      <c r="F36" s="231" t="str">
        <f>IFERROR(IF(COUNTA($A36)&gt;0,VLOOKUP($A36,学年名表登録!$A$2:$G$351,COLUMN(G36),FALSE),""),"")</f>
        <v/>
      </c>
      <c r="G36" s="235">
        <f t="shared" si="0"/>
        <v>31</v>
      </c>
      <c r="H36" s="238"/>
    </row>
    <row r="37" spans="1:8" s="8" customFormat="1" ht="18" customHeight="1">
      <c r="A37" s="230" t="str">
        <f t="shared" si="1"/>
        <v>132</v>
      </c>
      <c r="B37" s="230">
        <v>32</v>
      </c>
      <c r="C37" s="231" t="str">
        <f>IFERROR(IF(COUNTA($A37)&gt;0,VLOOKUP($A37,学年名表登録!$A$2:$G$351,COLUMN(D37),FALSE),""),"")</f>
        <v/>
      </c>
      <c r="D37" s="231" t="str">
        <f>IFERROR(IF(COUNTA($A37)&gt;0,VLOOKUP($A37,学年名表登録!$A$2:$G$351,COLUMN(E37),FALSE),""),"")</f>
        <v/>
      </c>
      <c r="E37" s="231" t="str">
        <f>IFERROR(IF(COUNTA($A37)&gt;0,VLOOKUP($A37,学年名表登録!$A$2:$G$351,COLUMN(F37),FALSE),""),"")</f>
        <v/>
      </c>
      <c r="F37" s="231" t="str">
        <f>IFERROR(IF(COUNTA($A37)&gt;0,VLOOKUP($A37,学年名表登録!$A$2:$G$351,COLUMN(G37),FALSE),""),"")</f>
        <v/>
      </c>
      <c r="G37" s="235">
        <f t="shared" si="0"/>
        <v>32</v>
      </c>
      <c r="H37" s="238"/>
    </row>
    <row r="38" spans="1:8" s="8" customFormat="1" ht="18" customHeight="1">
      <c r="A38" s="230" t="str">
        <f t="shared" si="1"/>
        <v>133</v>
      </c>
      <c r="B38" s="230">
        <v>33</v>
      </c>
      <c r="C38" s="231" t="str">
        <f>IFERROR(IF(COUNTA($A38)&gt;0,VLOOKUP($A38,学年名表登録!$A$2:$G$351,COLUMN(D38),FALSE),""),"")</f>
        <v/>
      </c>
      <c r="D38" s="231" t="str">
        <f>IFERROR(IF(COUNTA($A38)&gt;0,VLOOKUP($A38,学年名表登録!$A$2:$G$351,COLUMN(E38),FALSE),""),"")</f>
        <v/>
      </c>
      <c r="E38" s="231" t="str">
        <f>IFERROR(IF(COUNTA($A38)&gt;0,VLOOKUP($A38,学年名表登録!$A$2:$G$351,COLUMN(F38),FALSE),""),"")</f>
        <v/>
      </c>
      <c r="F38" s="231" t="str">
        <f>IFERROR(IF(COUNTA($A38)&gt;0,VLOOKUP($A38,学年名表登録!$A$2:$G$351,COLUMN(G38),FALSE),""),"")</f>
        <v/>
      </c>
      <c r="G38" s="235">
        <f t="shared" si="0"/>
        <v>33</v>
      </c>
      <c r="H38" s="238"/>
    </row>
    <row r="39" spans="1:8" s="8" customFormat="1" ht="18" customHeight="1">
      <c r="A39" s="230" t="str">
        <f t="shared" si="1"/>
        <v>134</v>
      </c>
      <c r="B39" s="230">
        <v>34</v>
      </c>
      <c r="C39" s="231" t="str">
        <f>IFERROR(IF(COUNTA($A39)&gt;0,VLOOKUP($A39,学年名表登録!$A$2:$G$351,COLUMN(D39),FALSE),""),"")</f>
        <v/>
      </c>
      <c r="D39" s="231" t="str">
        <f>IFERROR(IF(COUNTA($A39)&gt;0,VLOOKUP($A39,学年名表登録!$A$2:$G$351,COLUMN(E39),FALSE),""),"")</f>
        <v/>
      </c>
      <c r="E39" s="231" t="str">
        <f>IFERROR(IF(COUNTA($A39)&gt;0,VLOOKUP($A39,学年名表登録!$A$2:$G$351,COLUMN(F39),FALSE),""),"")</f>
        <v/>
      </c>
      <c r="F39" s="231" t="str">
        <f>IFERROR(IF(COUNTA($A39)&gt;0,VLOOKUP($A39,学年名表登録!$A$2:$G$351,COLUMN(G39),FALSE),""),"")</f>
        <v/>
      </c>
      <c r="G39" s="235">
        <f t="shared" si="0"/>
        <v>34</v>
      </c>
      <c r="H39" s="238"/>
    </row>
    <row r="40" spans="1:8" s="8" customFormat="1" ht="18" customHeight="1">
      <c r="A40" s="230" t="str">
        <f t="shared" si="1"/>
        <v>135</v>
      </c>
      <c r="B40" s="230">
        <v>35</v>
      </c>
      <c r="C40" s="231" t="str">
        <f>IFERROR(IF(COUNTA($A40)&gt;0,VLOOKUP($A40,学年名表登録!$A$2:$G$351,COLUMN(D40),FALSE),""),"")</f>
        <v/>
      </c>
      <c r="D40" s="231" t="str">
        <f>IFERROR(IF(COUNTA($A40)&gt;0,VLOOKUP($A40,学年名表登録!$A$2:$G$351,COLUMN(E40),FALSE),""),"")</f>
        <v/>
      </c>
      <c r="E40" s="231" t="str">
        <f>IFERROR(IF(COUNTA($A40)&gt;0,VLOOKUP($A40,学年名表登録!$A$2:$G$351,COLUMN(F40),FALSE),""),"")</f>
        <v/>
      </c>
      <c r="F40" s="231" t="str">
        <f>IFERROR(IF(COUNTA($A40)&gt;0,VLOOKUP($A40,学年名表登録!$A$2:$G$351,COLUMN(G40),FALSE),""),"")</f>
        <v/>
      </c>
      <c r="G40" s="235">
        <f t="shared" si="0"/>
        <v>35</v>
      </c>
      <c r="H40" s="238"/>
    </row>
    <row r="41" spans="1:8" s="8" customFormat="1" ht="18" customHeight="1">
      <c r="A41" s="230" t="str">
        <f t="shared" si="1"/>
        <v>136</v>
      </c>
      <c r="B41" s="230">
        <v>36</v>
      </c>
      <c r="C41" s="231" t="str">
        <f>IFERROR(IF(COUNTA($A41)&gt;0,VLOOKUP($A41,学年名表登録!$A$2:$G$351,COLUMN(D41),FALSE),""),"")</f>
        <v/>
      </c>
      <c r="D41" s="231" t="str">
        <f>IFERROR(IF(COUNTA($A41)&gt;0,VLOOKUP($A41,学年名表登録!$A$2:$G$351,COLUMN(E41),FALSE),""),"")</f>
        <v/>
      </c>
      <c r="E41" s="231" t="str">
        <f>IFERROR(IF(COUNTA($A41)&gt;0,VLOOKUP($A41,学年名表登録!$A$2:$G$351,COLUMN(F41),FALSE),""),"")</f>
        <v/>
      </c>
      <c r="F41" s="231" t="str">
        <f>IFERROR(IF(COUNTA($A41)&gt;0,VLOOKUP($A41,学年名表登録!$A$2:$G$351,COLUMN(G41),FALSE),""),"")</f>
        <v/>
      </c>
      <c r="G41" s="235">
        <f t="shared" si="0"/>
        <v>36</v>
      </c>
      <c r="H41" s="238"/>
    </row>
    <row r="42" spans="1:8" s="8" customFormat="1" ht="18" customHeight="1">
      <c r="A42" s="230" t="str">
        <f t="shared" si="1"/>
        <v>137</v>
      </c>
      <c r="B42" s="230">
        <v>37</v>
      </c>
      <c r="C42" s="231" t="str">
        <f>IFERROR(IF(COUNTA($A42)&gt;0,VLOOKUP($A42,学年名表登録!$A$2:$G$351,COLUMN(D42),FALSE),""),"")</f>
        <v/>
      </c>
      <c r="D42" s="231" t="str">
        <f>IFERROR(IF(COUNTA($A42)&gt;0,VLOOKUP($A42,学年名表登録!$A$2:$G$351,COLUMN(E42),FALSE),""),"")</f>
        <v/>
      </c>
      <c r="E42" s="231" t="str">
        <f>IFERROR(IF(COUNTA($A42)&gt;0,VLOOKUP($A42,学年名表登録!$A$2:$G$351,COLUMN(F42),FALSE),""),"")</f>
        <v/>
      </c>
      <c r="F42" s="231" t="str">
        <f>IFERROR(IF(COUNTA($A42)&gt;0,VLOOKUP($A42,学年名表登録!$A$2:$G$351,COLUMN(G42),FALSE),""),"")</f>
        <v/>
      </c>
      <c r="G42" s="235">
        <f t="shared" si="0"/>
        <v>37</v>
      </c>
      <c r="H42" s="238"/>
    </row>
    <row r="43" spans="1:8" s="8" customFormat="1" ht="18" customHeight="1">
      <c r="A43" s="230" t="str">
        <f>IF(B43&lt;10,$A$1&amp;0&amp;B43,$A$1&amp;B43)</f>
        <v>138</v>
      </c>
      <c r="B43" s="230">
        <v>38</v>
      </c>
      <c r="C43" s="231" t="str">
        <f>IFERROR(IF(COUNTA($A43)&gt;0,VLOOKUP($A43,学年名表登録!$A$2:$G$351,COLUMN(D43),FALSE),""),"")</f>
        <v/>
      </c>
      <c r="D43" s="231" t="str">
        <f>IFERROR(IF(COUNTA($A43)&gt;0,VLOOKUP($A43,学年名表登録!$A$2:$G$351,COLUMN(E43),FALSE),""),"")</f>
        <v/>
      </c>
      <c r="E43" s="231" t="str">
        <f>IFERROR(IF(COUNTA($A43)&gt;0,VLOOKUP($A43,学年名表登録!$A$2:$G$351,COLUMN(F43),FALSE),""),"")</f>
        <v/>
      </c>
      <c r="F43" s="231" t="str">
        <f>IFERROR(IF(COUNTA($A43)&gt;0,VLOOKUP($A43,学年名表登録!$A$2:$G$351,COLUMN(G43),FALSE),""),"")</f>
        <v/>
      </c>
      <c r="G43" s="235">
        <f t="shared" si="0"/>
        <v>38</v>
      </c>
      <c r="H43" s="238"/>
    </row>
    <row r="44" spans="1:8" s="8" customFormat="1" ht="18" customHeight="1">
      <c r="A44" s="230" t="str">
        <f t="shared" si="1"/>
        <v>139</v>
      </c>
      <c r="B44" s="230">
        <v>39</v>
      </c>
      <c r="C44" s="231" t="str">
        <f>IFERROR(IF(COUNTA($A44)&gt;0,VLOOKUP($A44,学年名表登録!$A$2:$G$351,COLUMN(D44),FALSE),""),"")</f>
        <v/>
      </c>
      <c r="D44" s="231" t="str">
        <f>IFERROR(IF(COUNTA($A44)&gt;0,VLOOKUP($A44,学年名表登録!$A$2:$G$351,COLUMN(E44),FALSE),""),"")</f>
        <v/>
      </c>
      <c r="E44" s="231" t="str">
        <f>IFERROR(IF(COUNTA($A44)&gt;0,VLOOKUP($A44,学年名表登録!$A$2:$G$351,COLUMN(F44),FALSE),""),"")</f>
        <v/>
      </c>
      <c r="F44" s="231" t="str">
        <f>IFERROR(IF(COUNTA($A44)&gt;0,VLOOKUP($A44,学年名表登録!$A$2:$G$351,COLUMN(G44),FALSE),""),"")</f>
        <v/>
      </c>
      <c r="G44" s="235">
        <f t="shared" si="0"/>
        <v>39</v>
      </c>
      <c r="H44" s="238"/>
    </row>
    <row r="45" spans="1:8" s="8" customFormat="1" ht="18" customHeight="1">
      <c r="A45" s="230" t="str">
        <f t="shared" si="1"/>
        <v>140</v>
      </c>
      <c r="B45" s="230">
        <v>40</v>
      </c>
      <c r="C45" s="231" t="str">
        <f>IFERROR(IF(COUNTA($A45)&gt;0,VLOOKUP($A45,学年名表登録!$A$2:$G$351,COLUMN(D45),FALSE),""),"")</f>
        <v/>
      </c>
      <c r="D45" s="231" t="str">
        <f>IFERROR(IF(COUNTA($A45)&gt;0,VLOOKUP($A45,学年名表登録!$A$2:$G$351,COLUMN(E45),FALSE),""),"")</f>
        <v/>
      </c>
      <c r="E45" s="231" t="str">
        <f>IFERROR(IF(COUNTA($A45)&gt;0,VLOOKUP($A45,学年名表登録!$A$2:$G$351,COLUMN(F45),FALSE),""),"")</f>
        <v/>
      </c>
      <c r="F45" s="231" t="str">
        <f>IFERROR(IF(COUNTA($A45)&gt;0,VLOOKUP($A45,学年名表登録!$A$2:$G$351,COLUMN(G45),FALSE),""),"")</f>
        <v/>
      </c>
      <c r="G45" s="235">
        <f t="shared" si="0"/>
        <v>40</v>
      </c>
      <c r="H45" s="238"/>
    </row>
    <row r="46" spans="1:8" s="8" customFormat="1" ht="18" customHeight="1">
      <c r="A46" s="230" t="str">
        <f t="shared" si="1"/>
        <v>141</v>
      </c>
      <c r="B46" s="230">
        <v>41</v>
      </c>
      <c r="C46" s="231" t="str">
        <f>IFERROR(IF(COUNTA($A46)&gt;0,VLOOKUP($A46,学年名表登録!$A$2:$G$351,COLUMN(D46),FALSE),""),"")</f>
        <v/>
      </c>
      <c r="D46" s="231" t="str">
        <f>IFERROR(IF(COUNTA($A46)&gt;0,VLOOKUP($A46,学年名表登録!$A$2:$G$351,COLUMN(E46),FALSE),""),"")</f>
        <v/>
      </c>
      <c r="E46" s="231" t="str">
        <f>IFERROR(IF(COUNTA($A46)&gt;0,VLOOKUP($A46,学年名表登録!$A$2:$G$351,COLUMN(F46),FALSE),""),"")</f>
        <v/>
      </c>
      <c r="F46" s="231" t="str">
        <f>IFERROR(IF(COUNTA($A46)&gt;0,VLOOKUP($A46,学年名表登録!$A$2:$G$351,COLUMN(G46),FALSE),""),"")</f>
        <v/>
      </c>
      <c r="G46" s="235">
        <f t="shared" si="0"/>
        <v>41</v>
      </c>
      <c r="H46" s="238"/>
    </row>
    <row r="47" spans="1:8" ht="18" customHeight="1">
      <c r="A47" s="230" t="str">
        <f t="shared" si="1"/>
        <v>142</v>
      </c>
      <c r="B47" s="230">
        <v>42</v>
      </c>
      <c r="C47" s="231" t="str">
        <f>IFERROR(IF(COUNTA($A47)&gt;0,VLOOKUP($A47,学年名表登録!$A$2:$G$351,COLUMN(D47),FALSE),""),"")</f>
        <v/>
      </c>
      <c r="D47" s="231" t="str">
        <f>IFERROR(IF(COUNTA($A47)&gt;0,VLOOKUP($A47,学年名表登録!$A$2:$G$351,COLUMN(E47),FALSE),""),"")</f>
        <v/>
      </c>
      <c r="E47" s="231" t="str">
        <f>IFERROR(IF(COUNTA($A47)&gt;0,VLOOKUP($A47,学年名表登録!$A$2:$G$351,COLUMN(F47),FALSE),""),"")</f>
        <v/>
      </c>
      <c r="F47" s="231" t="str">
        <f>IFERROR(IF(COUNTA($A47)&gt;0,VLOOKUP($A47,学年名表登録!$A$2:$G$351,COLUMN(G47),FALSE),""),"")</f>
        <v/>
      </c>
      <c r="G47" s="235">
        <f t="shared" si="0"/>
        <v>42</v>
      </c>
      <c r="H47" s="238"/>
    </row>
    <row r="48" spans="1:8" ht="18" customHeight="1">
      <c r="A48" s="230" t="str">
        <f t="shared" si="1"/>
        <v>143</v>
      </c>
      <c r="B48" s="230">
        <v>43</v>
      </c>
      <c r="C48" s="231" t="str">
        <f>IFERROR(IF(COUNTA($A48)&gt;0,VLOOKUP($A48,学年名表登録!$A$2:$G$351,COLUMN(D48),FALSE),""),"")</f>
        <v/>
      </c>
      <c r="D48" s="231" t="str">
        <f>IFERROR(IF(COUNTA($A48)&gt;0,VLOOKUP($A48,学年名表登録!$A$2:$G$351,COLUMN(E48),FALSE),""),"")</f>
        <v/>
      </c>
      <c r="E48" s="231" t="str">
        <f>IFERROR(IF(COUNTA($A48)&gt;0,VLOOKUP($A48,学年名表登録!$A$2:$G$351,COLUMN(F48),FALSE),""),"")</f>
        <v/>
      </c>
      <c r="F48" s="231" t="str">
        <f>IFERROR(IF(COUNTA($A48)&gt;0,VLOOKUP($A48,学年名表登録!$A$2:$G$351,COLUMN(G48),FALSE),""),"")</f>
        <v/>
      </c>
      <c r="G48" s="235">
        <f t="shared" si="0"/>
        <v>43</v>
      </c>
      <c r="H48" s="238"/>
    </row>
    <row r="49" spans="1:8" ht="18" customHeight="1">
      <c r="A49" s="230" t="str">
        <f t="shared" si="1"/>
        <v>144</v>
      </c>
      <c r="B49" s="230">
        <v>44</v>
      </c>
      <c r="C49" s="231" t="str">
        <f>IFERROR(IF(COUNTA($A49)&gt;0,VLOOKUP($A49,学年名表登録!$A$2:$G$351,COLUMN(D49),FALSE),""),"")</f>
        <v/>
      </c>
      <c r="D49" s="231" t="str">
        <f>IFERROR(IF(COUNTA($A49)&gt;0,VLOOKUP($A49,学年名表登録!$A$2:$G$351,COLUMN(E49),FALSE),""),"")</f>
        <v/>
      </c>
      <c r="E49" s="231" t="str">
        <f>IFERROR(IF(COUNTA($A49)&gt;0,VLOOKUP($A49,学年名表登録!$A$2:$G$351,COLUMN(F49),FALSE),""),"")</f>
        <v/>
      </c>
      <c r="F49" s="231" t="str">
        <f>IFERROR(IF(COUNTA($A49)&gt;0,VLOOKUP($A49,学年名表登録!$A$2:$G$351,COLUMN(G49),FALSE),""),"")</f>
        <v/>
      </c>
      <c r="G49" s="235">
        <f t="shared" si="0"/>
        <v>44</v>
      </c>
      <c r="H49" s="238"/>
    </row>
    <row r="50" spans="1:8" ht="18" customHeight="1" thickBot="1">
      <c r="A50" s="240" t="str">
        <f t="shared" si="1"/>
        <v>145</v>
      </c>
      <c r="B50" s="240">
        <v>45</v>
      </c>
      <c r="C50" s="231" t="str">
        <f>IFERROR(IF(COUNTA($A50)&gt;0,VLOOKUP($A50,学年名表登録!$A$2:$G$351,COLUMN(D50),FALSE),""),"")</f>
        <v/>
      </c>
      <c r="D50" s="231" t="str">
        <f>IFERROR(IF(COUNTA($A50)&gt;0,VLOOKUP($A50,学年名表登録!$A$2:$G$351,COLUMN(E50),FALSE),""),"")</f>
        <v/>
      </c>
      <c r="E50" s="231" t="str">
        <f>IFERROR(IF(COUNTA($A50)&gt;0,VLOOKUP($A50,学年名表登録!$A$2:$G$351,COLUMN(F50),FALSE),""),"")</f>
        <v/>
      </c>
      <c r="F50" s="231" t="str">
        <f>IFERROR(IF(COUNTA($A50)&gt;0,VLOOKUP($A50,学年名表登録!$A$2:$G$351,COLUMN(G50),FALSE),""),"")</f>
        <v/>
      </c>
      <c r="G50" s="241">
        <f t="shared" si="0"/>
        <v>45</v>
      </c>
      <c r="H50" s="239"/>
    </row>
    <row r="51" spans="1:8" ht="15" customHeight="1">
      <c r="A51" s="54"/>
      <c r="B51" s="54"/>
      <c r="C51" s="54"/>
      <c r="D51" s="54"/>
      <c r="E51" s="54"/>
    </row>
  </sheetData>
  <mergeCells count="3">
    <mergeCell ref="F2:H2"/>
    <mergeCell ref="C3:H3"/>
    <mergeCell ref="C4:H4"/>
  </mergeCells>
  <phoneticPr fontId="3"/>
  <printOptions horizontalCentered="1" gridLinesSet="0"/>
  <pageMargins left="0.98425196850393704" right="0.98425196850393704" top="0.19685039370078741" bottom="0.19685039370078741" header="0" footer="0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A51"/>
  <sheetViews>
    <sheetView view="pageBreakPreview" topLeftCell="A10" zoomScale="40" zoomScaleNormal="50" zoomScaleSheetLayoutView="40" workbookViewId="0">
      <selection activeCell="O5" sqref="O5"/>
    </sheetView>
  </sheetViews>
  <sheetFormatPr defaultColWidth="15.453125" defaultRowHeight="15" customHeight="1"/>
  <cols>
    <col min="2" max="2" width="30.7265625" customWidth="1"/>
    <col min="3" max="3" width="2.26953125" customWidth="1"/>
    <col min="4" max="4" width="30.7265625" customWidth="1"/>
    <col min="5" max="5" width="2.26953125" customWidth="1"/>
    <col min="6" max="6" width="30.7265625" customWidth="1"/>
    <col min="7" max="7" width="2.26953125" customWidth="1"/>
    <col min="8" max="8" width="30.7265625" customWidth="1"/>
    <col min="9" max="9" width="2.26953125" customWidth="1"/>
    <col min="10" max="10" width="30.7265625" customWidth="1"/>
    <col min="11" max="11" width="2.26953125" customWidth="1"/>
    <col min="12" max="12" width="30.7265625" customWidth="1"/>
    <col min="13" max="13" width="23.453125" bestFit="1" customWidth="1"/>
    <col min="15" max="17" width="7.26953125" bestFit="1" customWidth="1"/>
    <col min="18" max="18" width="7.26953125" customWidth="1"/>
    <col min="19" max="19" width="7.26953125" bestFit="1" customWidth="1"/>
    <col min="20" max="20" width="5.26953125" bestFit="1" customWidth="1"/>
    <col min="21" max="21" width="15.453125" customWidth="1"/>
    <col min="22" max="22" width="35.26953125" customWidth="1"/>
    <col min="23" max="23" width="7.26953125" customWidth="1"/>
    <col min="24" max="24" width="40.1796875" customWidth="1"/>
    <col min="25" max="25" width="7.26953125" customWidth="1"/>
    <col min="26" max="26" width="15.453125" style="156" customWidth="1"/>
    <col min="27" max="27" width="15.453125" customWidth="1"/>
  </cols>
  <sheetData>
    <row r="1" spans="1:27" ht="16.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V1" s="113"/>
    </row>
    <row r="2" spans="1:27" ht="2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28"/>
      <c r="P2" s="128"/>
      <c r="Q2" s="128"/>
      <c r="R2" s="128"/>
      <c r="S2" s="128"/>
      <c r="T2" s="128"/>
    </row>
    <row r="3" spans="1:27" ht="27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8"/>
      <c r="P3" s="129"/>
      <c r="Q3" s="128" t="s">
        <v>59</v>
      </c>
      <c r="R3" s="128"/>
      <c r="S3" s="128"/>
      <c r="T3" s="128"/>
    </row>
    <row r="4" spans="1:27" ht="28.4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30"/>
      <c r="P4" s="130">
        <v>34</v>
      </c>
      <c r="Q4" s="130">
        <v>27</v>
      </c>
      <c r="R4" s="130">
        <v>20</v>
      </c>
      <c r="S4" s="130">
        <v>13</v>
      </c>
      <c r="T4" s="130"/>
      <c r="V4" s="268" t="s">
        <v>60</v>
      </c>
      <c r="W4" s="268"/>
      <c r="X4" s="268"/>
      <c r="Y4" s="268"/>
      <c r="Z4" s="268"/>
    </row>
    <row r="5" spans="1:27" ht="28.4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0"/>
      <c r="P5" s="130">
        <v>33</v>
      </c>
      <c r="Q5" s="130">
        <v>26</v>
      </c>
      <c r="R5" s="130">
        <v>19</v>
      </c>
      <c r="S5" s="130">
        <v>12</v>
      </c>
      <c r="T5" s="130">
        <v>6</v>
      </c>
    </row>
    <row r="6" spans="1:27" ht="28.4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30">
        <v>39</v>
      </c>
      <c r="P6" s="130">
        <v>32</v>
      </c>
      <c r="Q6" s="130">
        <v>25</v>
      </c>
      <c r="R6" s="130">
        <v>18</v>
      </c>
      <c r="S6" s="130">
        <v>11</v>
      </c>
      <c r="T6" s="130">
        <v>5</v>
      </c>
      <c r="V6" s="119" t="str">
        <f>クラス生徒一覧!C6</f>
        <v/>
      </c>
      <c r="W6" s="119" t="str">
        <f>クラス生徒一覧!E6</f>
        <v/>
      </c>
      <c r="X6" s="119" t="str">
        <f>クラス生徒一覧!D6</f>
        <v/>
      </c>
      <c r="Y6" s="119" t="str">
        <f>クラス生徒一覧!E6</f>
        <v/>
      </c>
      <c r="Z6" s="156">
        <f>クラス生徒一覧!B6</f>
        <v>1</v>
      </c>
      <c r="AA6" t="str">
        <f>クラス生徒一覧!E6</f>
        <v/>
      </c>
    </row>
    <row r="7" spans="1:27" ht="28.4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30">
        <v>38</v>
      </c>
      <c r="P7" s="130">
        <v>31</v>
      </c>
      <c r="Q7" s="130">
        <v>24</v>
      </c>
      <c r="R7" s="130">
        <v>17</v>
      </c>
      <c r="S7" s="130">
        <v>10</v>
      </c>
      <c r="T7" s="130">
        <v>4</v>
      </c>
      <c r="V7" s="119" t="str">
        <f>クラス生徒一覧!C7</f>
        <v/>
      </c>
      <c r="W7" s="119" t="str">
        <f>クラス生徒一覧!E7</f>
        <v/>
      </c>
      <c r="X7" s="119" t="str">
        <f>クラス生徒一覧!D7</f>
        <v/>
      </c>
      <c r="Y7" s="119" t="str">
        <f>クラス生徒一覧!E7</f>
        <v/>
      </c>
      <c r="Z7" s="156">
        <f>クラス生徒一覧!B7</f>
        <v>2</v>
      </c>
      <c r="AA7" t="str">
        <f>クラス生徒一覧!E7</f>
        <v/>
      </c>
    </row>
    <row r="8" spans="1:27" ht="28.4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30">
        <v>37</v>
      </c>
      <c r="P8" s="130">
        <v>30</v>
      </c>
      <c r="Q8" s="130">
        <v>23</v>
      </c>
      <c r="R8" s="130">
        <v>16</v>
      </c>
      <c r="S8" s="130">
        <v>9</v>
      </c>
      <c r="T8" s="130">
        <v>3</v>
      </c>
      <c r="V8" s="119" t="str">
        <f>クラス生徒一覧!C8</f>
        <v/>
      </c>
      <c r="W8" s="119" t="str">
        <f>クラス生徒一覧!E8</f>
        <v/>
      </c>
      <c r="X8" s="119" t="str">
        <f>クラス生徒一覧!D8</f>
        <v/>
      </c>
      <c r="Y8" s="119" t="str">
        <f>クラス生徒一覧!E8</f>
        <v/>
      </c>
      <c r="Z8" s="156">
        <f>クラス生徒一覧!B8</f>
        <v>3</v>
      </c>
      <c r="AA8" t="str">
        <f>クラス生徒一覧!E8</f>
        <v/>
      </c>
    </row>
    <row r="9" spans="1:27" ht="28.4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30">
        <v>36</v>
      </c>
      <c r="P9" s="130">
        <v>29</v>
      </c>
      <c r="Q9" s="130">
        <v>22</v>
      </c>
      <c r="R9" s="130">
        <v>15</v>
      </c>
      <c r="S9" s="130">
        <v>8</v>
      </c>
      <c r="T9" s="130">
        <v>2</v>
      </c>
      <c r="V9" s="119" t="str">
        <f>クラス生徒一覧!C9</f>
        <v/>
      </c>
      <c r="W9" s="119" t="str">
        <f>クラス生徒一覧!E9</f>
        <v/>
      </c>
      <c r="X9" s="119" t="str">
        <f>クラス生徒一覧!D9</f>
        <v/>
      </c>
      <c r="Y9" s="119" t="str">
        <f>クラス生徒一覧!E9</f>
        <v/>
      </c>
      <c r="Z9" s="156">
        <f>クラス生徒一覧!B9</f>
        <v>4</v>
      </c>
      <c r="AA9" t="str">
        <f>クラス生徒一覧!E9</f>
        <v/>
      </c>
    </row>
    <row r="10" spans="1:27" ht="32.5">
      <c r="A10" s="113"/>
      <c r="B10" s="113"/>
      <c r="C10" s="113"/>
      <c r="D10" s="154"/>
      <c r="E10" s="154"/>
      <c r="F10" s="154"/>
      <c r="G10" s="154"/>
      <c r="H10" s="154"/>
      <c r="I10" s="154"/>
      <c r="J10" s="154"/>
      <c r="K10" s="154"/>
      <c r="L10" s="154"/>
      <c r="M10" s="113"/>
      <c r="N10" s="113"/>
      <c r="O10" s="131">
        <v>35</v>
      </c>
      <c r="P10" s="131">
        <v>28</v>
      </c>
      <c r="Q10" s="131">
        <v>21</v>
      </c>
      <c r="R10" s="131">
        <v>14</v>
      </c>
      <c r="S10" s="131">
        <v>7</v>
      </c>
      <c r="T10" s="131">
        <v>1</v>
      </c>
      <c r="V10" s="119" t="str">
        <f>クラス生徒一覧!C10</f>
        <v/>
      </c>
      <c r="W10" s="119" t="str">
        <f>クラス生徒一覧!E10</f>
        <v/>
      </c>
      <c r="X10" s="119" t="str">
        <f>クラス生徒一覧!D10</f>
        <v/>
      </c>
      <c r="Y10" s="119" t="str">
        <f>クラス生徒一覧!E10</f>
        <v/>
      </c>
      <c r="Z10" s="156">
        <f>クラス生徒一覧!B10</f>
        <v>5</v>
      </c>
      <c r="AA10" t="str">
        <f>クラス生徒一覧!E10</f>
        <v/>
      </c>
    </row>
    <row r="11" spans="1:27" ht="55.5" customHeight="1">
      <c r="A11" s="113"/>
      <c r="B11" s="147"/>
      <c r="C11" s="147"/>
      <c r="D11" s="132" t="s">
        <v>64</v>
      </c>
      <c r="E11" s="132"/>
      <c r="F11" s="133">
        <f>クラス生徒一覧!A1</f>
        <v>1</v>
      </c>
      <c r="G11" s="133"/>
      <c r="H11" s="132" t="s">
        <v>53</v>
      </c>
      <c r="I11" s="132"/>
      <c r="J11" s="145" t="str">
        <f ca="1">N13&amp;O13</f>
        <v>3月</v>
      </c>
      <c r="K11" s="132"/>
      <c r="L11" s="132" t="s">
        <v>61</v>
      </c>
      <c r="M11" s="113"/>
      <c r="O11" s="134"/>
      <c r="P11" s="134"/>
      <c r="Q11" s="134"/>
      <c r="R11" s="134"/>
      <c r="S11" s="134"/>
      <c r="T11" s="134"/>
      <c r="V11" s="119" t="str">
        <f>クラス生徒一覧!C11</f>
        <v/>
      </c>
      <c r="W11" s="119" t="str">
        <f>クラス生徒一覧!E11</f>
        <v/>
      </c>
      <c r="X11" s="119" t="str">
        <f>クラス生徒一覧!D11</f>
        <v/>
      </c>
      <c r="Y11" s="119" t="str">
        <f>クラス生徒一覧!E11</f>
        <v/>
      </c>
      <c r="Z11" s="156">
        <f>クラス生徒一覧!B11</f>
        <v>6</v>
      </c>
      <c r="AA11" t="str">
        <f>クラス生徒一覧!E11</f>
        <v/>
      </c>
    </row>
    <row r="12" spans="1:27" ht="55.5" customHeight="1">
      <c r="A12" s="113"/>
      <c r="B12" s="148"/>
      <c r="C12" s="148"/>
      <c r="D12" s="148"/>
      <c r="E12" s="148"/>
      <c r="F12" s="118"/>
      <c r="G12" s="118"/>
      <c r="H12" s="148"/>
      <c r="I12" s="148"/>
      <c r="J12" s="118"/>
      <c r="K12" s="118"/>
      <c r="L12" s="118"/>
      <c r="M12" s="113"/>
      <c r="N12" s="135" t="s">
        <v>62</v>
      </c>
      <c r="O12" s="136"/>
      <c r="P12" s="124"/>
      <c r="Q12" s="137"/>
      <c r="R12" s="137"/>
      <c r="S12" s="124"/>
      <c r="T12" s="124"/>
      <c r="V12" s="119" t="str">
        <f>クラス生徒一覧!C12</f>
        <v/>
      </c>
      <c r="W12" s="119" t="str">
        <f>クラス生徒一覧!E12</f>
        <v/>
      </c>
      <c r="X12" s="119" t="str">
        <f>クラス生徒一覧!D12</f>
        <v/>
      </c>
      <c r="Y12" s="119" t="str">
        <f>クラス生徒一覧!E12</f>
        <v/>
      </c>
      <c r="Z12" s="156">
        <f>クラス生徒一覧!B12</f>
        <v>7</v>
      </c>
      <c r="AA12" t="str">
        <f>クラス生徒一覧!E12</f>
        <v/>
      </c>
    </row>
    <row r="13" spans="1:27" s="140" customFormat="1" ht="18.75" customHeight="1">
      <c r="A13" s="113"/>
      <c r="B13" s="149" t="str">
        <f>IF(COUNTA(O4)&gt;0,VLOOKUP('座席表 '!B14,クラス生徒一覧!$C$6:$G$100,2,FALSE),"")</f>
        <v/>
      </c>
      <c r="C13" s="150"/>
      <c r="D13" s="149" t="e">
        <f>IF(COUNTA(P4)&gt;0,VLOOKUP('座席表 '!D14,クラス生徒一覧!$C$6:$G$100,2,FALSE),"")</f>
        <v>#N/A</v>
      </c>
      <c r="E13" s="150"/>
      <c r="F13" s="149" t="e">
        <f>IF(COUNTA(Q4)&gt;0,VLOOKUP('座席表 '!F14,クラス生徒一覧!$C$6:$G$100,2,FALSE),"")</f>
        <v>#N/A</v>
      </c>
      <c r="G13" s="150"/>
      <c r="H13" s="149" t="e">
        <f>IF(COUNTA(R4)&gt;0,VLOOKUP('座席表 '!H14,クラス生徒一覧!$C$6:$G$100,2,FALSE),"")</f>
        <v>#N/A</v>
      </c>
      <c r="I13" s="150"/>
      <c r="J13" s="149" t="e">
        <f>IF(COUNTA(S4)&gt;0,VLOOKUP('座席表 '!J14,クラス生徒一覧!$C$6:$G$100,2,FALSE),"")</f>
        <v>#N/A</v>
      </c>
      <c r="K13" s="150"/>
      <c r="L13" s="149" t="str">
        <f>IF(COUNTA(T4)&gt;0,VLOOKUP('座席表 '!L14,クラス生徒一覧!$C$6:$G$100,2,FALSE),"")</f>
        <v/>
      </c>
      <c r="M13" s="113"/>
      <c r="N13" s="138">
        <f ca="1">MONTH(TODAY())</f>
        <v>3</v>
      </c>
      <c r="O13" s="139" t="s">
        <v>55</v>
      </c>
      <c r="U13"/>
      <c r="V13" s="119" t="str">
        <f>クラス生徒一覧!C13</f>
        <v/>
      </c>
      <c r="W13" s="119" t="str">
        <f>クラス生徒一覧!E13</f>
        <v/>
      </c>
      <c r="X13" s="119" t="str">
        <f>クラス生徒一覧!D13</f>
        <v/>
      </c>
      <c r="Y13" s="119" t="str">
        <f>クラス生徒一覧!E13</f>
        <v/>
      </c>
      <c r="Z13" s="156">
        <f>クラス生徒一覧!B13</f>
        <v>8</v>
      </c>
      <c r="AA13" t="str">
        <f>クラス生徒一覧!E13</f>
        <v/>
      </c>
    </row>
    <row r="14" spans="1:27" s="121" customFormat="1" ht="48.75" customHeight="1">
      <c r="A14" s="120"/>
      <c r="B14" s="150" t="str">
        <f>IF(COUNT(O4)&gt;0,VLOOKUP(IF(O4&lt;10,$F$11&amp;0&amp;O4,$F$11&amp;O4),学年名表登録!$A$2:$I$351,4,FALSE),"")</f>
        <v/>
      </c>
      <c r="C14" s="150"/>
      <c r="D14" s="150" t="e">
        <f>IF(COUNT(P4)&gt;0,VLOOKUP(IF(P4&lt;10,$F$11&amp;0&amp;P4,$F$11&amp;P4),学年名表登録!$A$2:$I$351,4,FALSE),"")</f>
        <v>#N/A</v>
      </c>
      <c r="E14" s="150"/>
      <c r="F14" s="150" t="e">
        <f>IF(COUNT(Q4)&gt;0,VLOOKUP(IF(Q4&lt;10,$F$11&amp;0&amp;Q4,$F$11&amp;Q4),学年名表登録!$A$2:$I$351,4,FALSE),"")</f>
        <v>#N/A</v>
      </c>
      <c r="G14" s="150"/>
      <c r="H14" s="150" t="e">
        <f>IF(COUNT(R4)&gt;0,VLOOKUP(IF(R4&lt;10,$F$11&amp;0&amp;R4,$F$11&amp;R4),学年名表登録!$A$2:$I$351,4,FALSE),"")</f>
        <v>#N/A</v>
      </c>
      <c r="I14" s="150"/>
      <c r="J14" s="150" t="e">
        <f>IF(COUNT(S4)&gt;0,VLOOKUP(IF(S4&lt;10,$F$11&amp;0&amp;S4,$F$11&amp;S4),学年名表登録!$A$2:$I$351,4,FALSE),"")</f>
        <v>#N/A</v>
      </c>
      <c r="K14" s="150"/>
      <c r="L14" s="150" t="str">
        <f>IF(COUNT(T4)&gt;0,VLOOKUP(IF(T4&lt;10,$F$11&amp;0&amp;T4,$F$11&amp;T4),学年名表登録!$A$2:$I$351,4,FALSE),"")</f>
        <v/>
      </c>
      <c r="M14" s="120"/>
      <c r="U14" s="140"/>
      <c r="V14" s="119" t="str">
        <f>クラス生徒一覧!C14</f>
        <v/>
      </c>
      <c r="W14" s="119" t="str">
        <f>クラス生徒一覧!E14</f>
        <v/>
      </c>
      <c r="X14" s="119" t="str">
        <f>クラス生徒一覧!D14</f>
        <v/>
      </c>
      <c r="Y14" s="119" t="str">
        <f>クラス生徒一覧!E14</f>
        <v/>
      </c>
      <c r="Z14" s="156">
        <f>クラス生徒一覧!B14</f>
        <v>9</v>
      </c>
      <c r="AA14" t="str">
        <f>クラス生徒一覧!E14</f>
        <v/>
      </c>
    </row>
    <row r="15" spans="1:27" s="119" customFormat="1" ht="18.75" customHeight="1">
      <c r="A15" s="117"/>
      <c r="B15" s="141" t="str">
        <f>IF(COUNTA(O4)&gt;0,VLOOKUP('座席表 '!B14,クラス生徒一覧!$C$6:$G$100,5,FALSE),"")</f>
        <v/>
      </c>
      <c r="C15" s="150"/>
      <c r="D15" s="141" t="e">
        <f>IF(COUNTA(P4)&gt;0,VLOOKUP('座席表 '!D14,クラス生徒一覧!$C$6:$G$100,5,FALSE),"")</f>
        <v>#N/A</v>
      </c>
      <c r="E15" s="150"/>
      <c r="F15" s="141" t="e">
        <f>IF(COUNTA(Q4)&gt;0,VLOOKUP('座席表 '!F14,クラス生徒一覧!$C$6:$G$100,5,FALSE),"")</f>
        <v>#N/A</v>
      </c>
      <c r="G15" s="150"/>
      <c r="H15" s="141" t="e">
        <f>IF(COUNTA(R4)&gt;0,VLOOKUP('座席表 '!H14,クラス生徒一覧!$C$6:$G$100,5,FALSE),"")</f>
        <v>#N/A</v>
      </c>
      <c r="I15" s="150"/>
      <c r="J15" s="141" t="e">
        <f>IF(COUNTA(S4)&gt;0,VLOOKUP('座席表 '!J14,クラス生徒一覧!$C$6:$G$100,5,FALSE),"")</f>
        <v>#N/A</v>
      </c>
      <c r="K15" s="150"/>
      <c r="L15" s="141" t="str">
        <f>IF(COUNTA(T4)&gt;0,VLOOKUP('座席表 '!L14,クラス生徒一覧!$C$6:$G$100,5,FALSE),"")</f>
        <v/>
      </c>
      <c r="M15" s="117"/>
      <c r="U15" s="121"/>
      <c r="V15" s="119" t="str">
        <f>クラス生徒一覧!C15</f>
        <v/>
      </c>
      <c r="W15" s="119" t="str">
        <f>クラス生徒一覧!E15</f>
        <v/>
      </c>
      <c r="X15" s="119" t="str">
        <f>クラス生徒一覧!D15</f>
        <v/>
      </c>
      <c r="Y15" s="119" t="str">
        <f>クラス生徒一覧!E15</f>
        <v/>
      </c>
      <c r="Z15" s="157">
        <f>クラス生徒一覧!B15</f>
        <v>10</v>
      </c>
      <c r="AA15" s="119" t="str">
        <f>クラス生徒一覧!E15</f>
        <v/>
      </c>
    </row>
    <row r="16" spans="1:27" s="140" customFormat="1" ht="20.149999999999999" customHeight="1">
      <c r="A16" s="113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3"/>
      <c r="U16" s="119"/>
      <c r="V16" s="119" t="str">
        <f>クラス生徒一覧!C16</f>
        <v/>
      </c>
      <c r="W16" s="119" t="str">
        <f>クラス生徒一覧!E16</f>
        <v/>
      </c>
      <c r="X16" s="119" t="str">
        <f>クラス生徒一覧!D16</f>
        <v/>
      </c>
      <c r="Y16" s="119" t="str">
        <f>クラス生徒一覧!E16</f>
        <v/>
      </c>
      <c r="Z16" s="156">
        <f>クラス生徒一覧!B16</f>
        <v>11</v>
      </c>
      <c r="AA16" t="str">
        <f>クラス生徒一覧!E16</f>
        <v/>
      </c>
    </row>
    <row r="17" spans="1:27" s="121" customFormat="1" ht="18.75" customHeight="1">
      <c r="A17" s="120"/>
      <c r="B17" s="149" t="str">
        <f>IF(COUNTA(O5)&gt;0,VLOOKUP('座席表 '!B18,クラス生徒一覧!$C$6:$G$100,2,FALSE),"")</f>
        <v/>
      </c>
      <c r="C17" s="150"/>
      <c r="D17" s="149" t="e">
        <f>IF(COUNTA(P5)&gt;0,VLOOKUP('座席表 '!D18,クラス生徒一覧!$C$6:$G$100,2,FALSE),"")</f>
        <v>#N/A</v>
      </c>
      <c r="E17" s="150"/>
      <c r="F17" s="149" t="e">
        <f>IF(COUNTA(Q5)&gt;0,VLOOKUP('座席表 '!F18,クラス生徒一覧!$C$6:$G$100,2,FALSE),"")</f>
        <v>#N/A</v>
      </c>
      <c r="G17" s="150"/>
      <c r="H17" s="149" t="e">
        <f>IF(COUNTA(R5)&gt;0,VLOOKUP('座席表 '!H18,クラス生徒一覧!$C$6:$G$100,2,FALSE),"")</f>
        <v>#N/A</v>
      </c>
      <c r="I17" s="150"/>
      <c r="J17" s="149" t="e">
        <f>IF(COUNTA(S5)&gt;0,VLOOKUP('座席表 '!J18,クラス生徒一覧!$C$6:$G$100,2,FALSE),"")</f>
        <v>#N/A</v>
      </c>
      <c r="K17" s="150"/>
      <c r="L17" s="149" t="e">
        <f>IF(COUNTA(T5)&gt;0,VLOOKUP('座席表 '!L18,クラス生徒一覧!$C$6:$G$100,2,FALSE),"")</f>
        <v>#N/A</v>
      </c>
      <c r="M17" s="123"/>
      <c r="U17" s="140"/>
      <c r="V17" s="119" t="str">
        <f>クラス生徒一覧!C17</f>
        <v/>
      </c>
      <c r="W17" s="119" t="str">
        <f>クラス生徒一覧!E17</f>
        <v/>
      </c>
      <c r="X17" s="119" t="str">
        <f>クラス生徒一覧!D17</f>
        <v/>
      </c>
      <c r="Y17" s="119" t="str">
        <f>クラス生徒一覧!E17</f>
        <v/>
      </c>
      <c r="Z17" s="156">
        <f>クラス生徒一覧!B17</f>
        <v>12</v>
      </c>
      <c r="AA17" t="str">
        <f>クラス生徒一覧!E17</f>
        <v/>
      </c>
    </row>
    <row r="18" spans="1:27" ht="48.75" customHeight="1">
      <c r="A18" s="113"/>
      <c r="B18" s="150" t="str">
        <f>IF(COUNT(O5)&gt;0,VLOOKUP(IF(O5&lt;10,$F$11&amp;0&amp;O5,$F$11&amp;O5),学年名表登録!$A$2:$I$351,4,FALSE),"")</f>
        <v/>
      </c>
      <c r="C18" s="150"/>
      <c r="D18" s="150" t="e">
        <f>IF(COUNT(P5)&gt;0,VLOOKUP(IF(P5&lt;10,$F$11&amp;0&amp;P5,$F$11&amp;P5),学年名表登録!$A$2:$I$351,4,FALSE),"")</f>
        <v>#N/A</v>
      </c>
      <c r="E18" s="150"/>
      <c r="F18" s="150" t="e">
        <f>IF(COUNT(Q5)&gt;0,VLOOKUP(IF(Q5&lt;10,$F$11&amp;0&amp;Q5,$F$11&amp;Q5),学年名表登録!$A$2:$I$351,4,FALSE),"")</f>
        <v>#N/A</v>
      </c>
      <c r="G18" s="150"/>
      <c r="H18" s="150" t="e">
        <f>IF(COUNT(R5)&gt;0,VLOOKUP(IF(R5&lt;10,$F$11&amp;0&amp;R5,$F$11&amp;R5),学年名表登録!$A$2:$I$351,4,FALSE),"")</f>
        <v>#N/A</v>
      </c>
      <c r="I18" s="150"/>
      <c r="J18" s="150" t="e">
        <f>IF(COUNT(S5)&gt;0,VLOOKUP(IF(S5&lt;10,$F$11&amp;0&amp;S5,$F$11&amp;S5),学年名表登録!$A$2:$I$351,4,FALSE),"")</f>
        <v>#N/A</v>
      </c>
      <c r="K18" s="150"/>
      <c r="L18" s="150" t="e">
        <f>IF(COUNT(T5)&gt;0,VLOOKUP(IF(T5&lt;10,$F$11&amp;0&amp;T5,$F$11&amp;T5),学年名表登録!$A$2:$I$351,4,FALSE),"")</f>
        <v>#N/A</v>
      </c>
      <c r="M18" s="124"/>
      <c r="U18" s="121"/>
      <c r="V18" s="119" t="str">
        <f>クラス生徒一覧!C18</f>
        <v/>
      </c>
      <c r="W18" s="119" t="str">
        <f>クラス生徒一覧!E18</f>
        <v/>
      </c>
      <c r="X18" s="119" t="str">
        <f>クラス生徒一覧!D18</f>
        <v/>
      </c>
      <c r="Y18" s="119" t="str">
        <f>クラス生徒一覧!E18</f>
        <v/>
      </c>
      <c r="Z18" s="156">
        <f>クラス生徒一覧!B18</f>
        <v>13</v>
      </c>
      <c r="AA18" t="str">
        <f>クラス生徒一覧!E18</f>
        <v/>
      </c>
    </row>
    <row r="19" spans="1:27" s="119" customFormat="1" ht="18.75" customHeight="1">
      <c r="A19" s="117"/>
      <c r="B19" s="141" t="str">
        <f>IF(COUNTA(O5)&gt;0,VLOOKUP('座席表 '!B18,クラス生徒一覧!$C$6:$G$100,5,FALSE),"")</f>
        <v/>
      </c>
      <c r="C19" s="150"/>
      <c r="D19" s="141" t="e">
        <f>IF(COUNTA(P5)&gt;0,VLOOKUP('座席表 '!D18,クラス生徒一覧!$C$6:$G$100,5,FALSE),"")</f>
        <v>#N/A</v>
      </c>
      <c r="E19" s="150"/>
      <c r="F19" s="141" t="e">
        <f>IF(COUNTA(Q5)&gt;0,VLOOKUP('座席表 '!F18,クラス生徒一覧!$C$6:$G$100,5,FALSE),"")</f>
        <v>#N/A</v>
      </c>
      <c r="G19" s="150"/>
      <c r="H19" s="141" t="e">
        <f>IF(COUNTA(R5)&gt;0,VLOOKUP('座席表 '!H18,クラス生徒一覧!$C$6:$G$100,5,FALSE),"")</f>
        <v>#N/A</v>
      </c>
      <c r="I19" s="150"/>
      <c r="J19" s="141" t="e">
        <f>IF(COUNTA(S5)&gt;0,VLOOKUP('座席表 '!J18,クラス生徒一覧!$C$6:$G$100,5,FALSE),"")</f>
        <v>#N/A</v>
      </c>
      <c r="K19" s="150"/>
      <c r="L19" s="141" t="e">
        <f>IF(COUNTA(T5)&gt;0,VLOOKUP('座席表 '!L18,クラス生徒一覧!$C$6:$G$100,5,FALSE),"")</f>
        <v>#N/A</v>
      </c>
      <c r="M19" s="125"/>
      <c r="U19"/>
      <c r="V19" s="119" t="str">
        <f>クラス生徒一覧!C19</f>
        <v/>
      </c>
      <c r="W19" s="119" t="str">
        <f>クラス生徒一覧!E19</f>
        <v/>
      </c>
      <c r="X19" s="119" t="str">
        <f>クラス生徒一覧!D19</f>
        <v/>
      </c>
      <c r="Y19" s="119" t="str">
        <f>クラス生徒一覧!E19</f>
        <v/>
      </c>
      <c r="Z19" s="157">
        <f>クラス生徒一覧!B19</f>
        <v>14</v>
      </c>
      <c r="AA19" s="119" t="str">
        <f>クラス生徒一覧!E19</f>
        <v/>
      </c>
    </row>
    <row r="20" spans="1:27" s="121" customFormat="1" ht="20.149999999999999" customHeight="1">
      <c r="A20" s="120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23"/>
      <c r="U20" s="119"/>
      <c r="V20" s="119" t="str">
        <f>クラス生徒一覧!C20</f>
        <v/>
      </c>
      <c r="W20" s="119" t="str">
        <f>クラス生徒一覧!E20</f>
        <v/>
      </c>
      <c r="X20" s="119" t="str">
        <f>クラス生徒一覧!D20</f>
        <v/>
      </c>
      <c r="Y20" s="119" t="str">
        <f>クラス生徒一覧!E20</f>
        <v/>
      </c>
      <c r="Z20" s="156">
        <f>クラス生徒一覧!B20</f>
        <v>15</v>
      </c>
      <c r="AA20" t="str">
        <f>クラス生徒一覧!E20</f>
        <v/>
      </c>
    </row>
    <row r="21" spans="1:27" ht="18.75" customHeight="1">
      <c r="A21" s="113"/>
      <c r="B21" s="149" t="e">
        <f>IF(COUNTA(O6)&gt;0,VLOOKUP('座席表 '!B22,クラス生徒一覧!$C$6:$G$100,2,FALSE),"")</f>
        <v>#N/A</v>
      </c>
      <c r="C21" s="150"/>
      <c r="D21" s="149" t="e">
        <f>IF(COUNTA(P6)&gt;0,VLOOKUP('座席表 '!D22,クラス生徒一覧!$C$6:$G$100,2,FALSE),"")</f>
        <v>#N/A</v>
      </c>
      <c r="E21" s="150"/>
      <c r="F21" s="149" t="e">
        <f>IF(COUNTA(Q6)&gt;0,VLOOKUP('座席表 '!F22,クラス生徒一覧!$C$6:$G$100,2,FALSE),"")</f>
        <v>#N/A</v>
      </c>
      <c r="G21" s="150"/>
      <c r="H21" s="149" t="e">
        <f>IF(COUNTA(R6)&gt;0,VLOOKUP('座席表 '!H22,クラス生徒一覧!$C$6:$G$100,2,FALSE),"")</f>
        <v>#N/A</v>
      </c>
      <c r="I21" s="150"/>
      <c r="J21" s="149" t="e">
        <f>IF(COUNTA(S6)&gt;0,VLOOKUP('座席表 '!J22,クラス生徒一覧!$C$6:$G$100,2,FALSE),"")</f>
        <v>#N/A</v>
      </c>
      <c r="K21" s="150"/>
      <c r="L21" s="149" t="e">
        <f>IF(COUNTA(T6)&gt;0,VLOOKUP('座席表 '!L22,クラス生徒一覧!$C$6:$G$100,2,FALSE),"")</f>
        <v>#N/A</v>
      </c>
      <c r="M21" s="124"/>
      <c r="U21" s="121"/>
      <c r="V21" s="119" t="str">
        <f>クラス生徒一覧!C21</f>
        <v/>
      </c>
      <c r="W21" s="119" t="str">
        <f>クラス生徒一覧!E21</f>
        <v/>
      </c>
      <c r="X21" s="119" t="str">
        <f>クラス生徒一覧!D21</f>
        <v/>
      </c>
      <c r="Y21" s="119" t="str">
        <f>クラス生徒一覧!E21</f>
        <v/>
      </c>
      <c r="Z21" s="156">
        <f>クラス生徒一覧!B21</f>
        <v>16</v>
      </c>
      <c r="AA21" t="str">
        <f>クラス生徒一覧!E21</f>
        <v/>
      </c>
    </row>
    <row r="22" spans="1:27" s="140" customFormat="1" ht="48.75" customHeight="1">
      <c r="A22" s="113"/>
      <c r="B22" s="150" t="e">
        <f>IF(COUNT(O6)&gt;0,VLOOKUP(IF(O6&lt;10,$F$11&amp;0&amp;O6,$F$11&amp;O6),学年名表登録!$A$2:$I$351,4,FALSE),"")</f>
        <v>#N/A</v>
      </c>
      <c r="C22" s="150"/>
      <c r="D22" s="150" t="e">
        <f>IF(COUNT(P6)&gt;0,VLOOKUP(IF(P6&lt;10,$F$11&amp;0&amp;P6,$F$11&amp;P6),学年名表登録!$A$2:$I$351,4,FALSE),"")</f>
        <v>#N/A</v>
      </c>
      <c r="E22" s="150"/>
      <c r="F22" s="150" t="e">
        <f>IF(COUNT(Q6)&gt;0,VLOOKUP(IF(Q6&lt;10,$F$11&amp;0&amp;Q6,$F$11&amp;Q6),学年名表登録!$A$2:$I$351,4,FALSE),"")</f>
        <v>#N/A</v>
      </c>
      <c r="G22" s="150"/>
      <c r="H22" s="150" t="e">
        <f>IF(COUNT(R6)&gt;0,VLOOKUP(IF(R6&lt;10,$F$11&amp;0&amp;R6,$F$11&amp;R6),学年名表登録!$A$2:$I$351,4,FALSE),"")</f>
        <v>#N/A</v>
      </c>
      <c r="I22" s="150"/>
      <c r="J22" s="150" t="e">
        <f>IF(COUNT(S6)&gt;0,VLOOKUP(IF(S6&lt;10,$F$11&amp;0&amp;S6,$F$11&amp;S6),学年名表登録!$A$2:$I$351,4,FALSE),"")</f>
        <v>#N/A</v>
      </c>
      <c r="K22" s="150"/>
      <c r="L22" s="150" t="e">
        <f>IF(COUNT(T6)&gt;0,VLOOKUP(IF(T6&lt;10,$F$11&amp;0&amp;T6,$F$11&amp;T6),学年名表登録!$A$2:$I$351,4,FALSE),"")</f>
        <v>#N/A</v>
      </c>
      <c r="M22" s="124"/>
      <c r="U22"/>
      <c r="V22" s="119" t="str">
        <f>クラス生徒一覧!C22</f>
        <v/>
      </c>
      <c r="W22" s="119" t="str">
        <f>クラス生徒一覧!E22</f>
        <v/>
      </c>
      <c r="X22" s="119" t="str">
        <f>クラス生徒一覧!D22</f>
        <v/>
      </c>
      <c r="Y22" s="119" t="str">
        <f>クラス生徒一覧!E22</f>
        <v/>
      </c>
      <c r="Z22" s="156">
        <f>クラス生徒一覧!B22</f>
        <v>17</v>
      </c>
      <c r="AA22" t="str">
        <f>クラス生徒一覧!E22</f>
        <v/>
      </c>
    </row>
    <row r="23" spans="1:27" s="119" customFormat="1" ht="18.75" customHeight="1">
      <c r="A23" s="117"/>
      <c r="B23" s="141" t="e">
        <f>IF(COUNTA(O6)&gt;0,VLOOKUP('座席表 '!B22,クラス生徒一覧!$C$6:$G$100,5,FALSE),"")</f>
        <v>#N/A</v>
      </c>
      <c r="C23" s="150"/>
      <c r="D23" s="141" t="e">
        <f>IF(COUNTA(P6)&gt;0,VLOOKUP('座席表 '!D22,クラス生徒一覧!$C$6:$G$100,5,FALSE),"")</f>
        <v>#N/A</v>
      </c>
      <c r="E23" s="150"/>
      <c r="F23" s="141" t="e">
        <f>IF(COUNTA(Q6)&gt;0,VLOOKUP('座席表 '!F22,クラス生徒一覧!$C$6:$G$100,5,FALSE),"")</f>
        <v>#N/A</v>
      </c>
      <c r="G23" s="150"/>
      <c r="H23" s="141" t="e">
        <f>IF(COUNTA(R6)&gt;0,VLOOKUP('座席表 '!H22,クラス生徒一覧!$C$6:$G$100,5,FALSE),"")</f>
        <v>#N/A</v>
      </c>
      <c r="I23" s="150"/>
      <c r="J23" s="141" t="e">
        <f>IF(COUNTA(S6)&gt;0,VLOOKUP('座席表 '!J22,クラス生徒一覧!$C$6:$G$100,5,FALSE),"")</f>
        <v>#N/A</v>
      </c>
      <c r="K23" s="150"/>
      <c r="L23" s="141" t="e">
        <f>IF(COUNTA(T6)&gt;0,VLOOKUP('座席表 '!L22,クラス生徒一覧!$C$6:$G$100,5,FALSE),"")</f>
        <v>#N/A</v>
      </c>
      <c r="M23" s="125"/>
      <c r="U23" s="140"/>
      <c r="V23" s="119" t="str">
        <f>クラス生徒一覧!C23</f>
        <v/>
      </c>
      <c r="W23" s="119" t="str">
        <f>クラス生徒一覧!E23</f>
        <v/>
      </c>
      <c r="X23" s="119" t="str">
        <f>クラス生徒一覧!D23</f>
        <v/>
      </c>
      <c r="Y23" s="119" t="str">
        <f>クラス生徒一覧!E23</f>
        <v/>
      </c>
      <c r="Z23" s="157">
        <f>クラス生徒一覧!B23</f>
        <v>18</v>
      </c>
      <c r="AA23" s="119" t="str">
        <f>クラス生徒一覧!E23</f>
        <v/>
      </c>
    </row>
    <row r="24" spans="1:27" ht="20.149999999999999" customHeight="1">
      <c r="A24" s="113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24"/>
      <c r="U24" s="119"/>
      <c r="V24" s="119" t="str">
        <f>クラス生徒一覧!C24</f>
        <v/>
      </c>
      <c r="W24" s="119" t="str">
        <f>クラス生徒一覧!E24</f>
        <v/>
      </c>
      <c r="X24" s="119" t="str">
        <f>クラス生徒一覧!D24</f>
        <v/>
      </c>
      <c r="Y24" s="119" t="str">
        <f>クラス生徒一覧!E24</f>
        <v/>
      </c>
      <c r="Z24" s="156">
        <f>クラス生徒一覧!B24</f>
        <v>19</v>
      </c>
      <c r="AA24" t="str">
        <f>クラス生徒一覧!E24</f>
        <v/>
      </c>
    </row>
    <row r="25" spans="1:27" s="140" customFormat="1" ht="18.75" customHeight="1">
      <c r="A25" s="113"/>
      <c r="B25" s="149" t="e">
        <f>IF(COUNTA(O7)&gt;0,VLOOKUP('座席表 '!B26,クラス生徒一覧!$C$6:$G$100,2,FALSE),"")</f>
        <v>#N/A</v>
      </c>
      <c r="C25" s="150"/>
      <c r="D25" s="149" t="e">
        <f>IF(COUNTA(P7)&gt;0,VLOOKUP('座席表 '!D26,クラス生徒一覧!$C$6:$G$100,2,FALSE),"")</f>
        <v>#N/A</v>
      </c>
      <c r="E25" s="150"/>
      <c r="F25" s="149" t="e">
        <f>IF(COUNTA(Q7)&gt;0,VLOOKUP('座席表 '!F26,クラス生徒一覧!$C$6:$G$100,2,FALSE),"")</f>
        <v>#N/A</v>
      </c>
      <c r="G25" s="150"/>
      <c r="H25" s="149" t="e">
        <f>IF(COUNTA(R7)&gt;0,VLOOKUP('座席表 '!H26,クラス生徒一覧!$C$6:$G$100,2,FALSE),"")</f>
        <v>#N/A</v>
      </c>
      <c r="I25" s="150"/>
      <c r="J25" s="149" t="e">
        <f>IF(COUNTA(S7)&gt;0,VLOOKUP('座席表 '!J26,クラス生徒一覧!$C$6:$G$100,2,FALSE),"")</f>
        <v>#N/A</v>
      </c>
      <c r="K25" s="150"/>
      <c r="L25" s="149" t="e">
        <f>IF(COUNTA(T7)&gt;0,VLOOKUP('座席表 '!L26,クラス生徒一覧!$C$6:$G$100,2,FALSE),"")</f>
        <v>#N/A</v>
      </c>
      <c r="M25" s="124"/>
      <c r="U25"/>
      <c r="V25" s="119" t="str">
        <f>クラス生徒一覧!C25</f>
        <v/>
      </c>
      <c r="W25" s="119" t="str">
        <f>クラス生徒一覧!E25</f>
        <v/>
      </c>
      <c r="X25" s="119" t="str">
        <f>クラス生徒一覧!D25</f>
        <v/>
      </c>
      <c r="Y25" s="119" t="str">
        <f>クラス生徒一覧!E25</f>
        <v/>
      </c>
      <c r="Z25" s="156">
        <f>クラス生徒一覧!B25</f>
        <v>20</v>
      </c>
      <c r="AA25" t="str">
        <f>クラス生徒一覧!E25</f>
        <v/>
      </c>
    </row>
    <row r="26" spans="1:27" s="121" customFormat="1" ht="48.75" customHeight="1">
      <c r="A26" s="120"/>
      <c r="B26" s="150" t="e">
        <f>IF(COUNT(O7)&gt;0,VLOOKUP(IF(O7&lt;10,$F$11&amp;0&amp;O7,$F$11&amp;O7),学年名表登録!$A$2:$I$351,4,FALSE),"")</f>
        <v>#N/A</v>
      </c>
      <c r="C26" s="150"/>
      <c r="D26" s="150" t="e">
        <f>IF(COUNT(P7)&gt;0,VLOOKUP(IF(P7&lt;10,$F$11&amp;0&amp;P7,$F$11&amp;P7),学年名表登録!$A$2:$I$351,4,FALSE),"")</f>
        <v>#N/A</v>
      </c>
      <c r="E26" s="150"/>
      <c r="F26" s="150" t="e">
        <f>IF(COUNT(Q7)&gt;0,VLOOKUP(IF(Q7&lt;10,$F$11&amp;0&amp;Q7,$F$11&amp;Q7),学年名表登録!$A$2:$I$351,4,FALSE),"")</f>
        <v>#N/A</v>
      </c>
      <c r="G26" s="150"/>
      <c r="H26" s="150" t="e">
        <f>IF(COUNT(R7)&gt;0,VLOOKUP(IF(R7&lt;10,$F$11&amp;0&amp;R7,$F$11&amp;R7),学年名表登録!$A$2:$I$351,4,FALSE),"")</f>
        <v>#N/A</v>
      </c>
      <c r="I26" s="150"/>
      <c r="J26" s="150" t="e">
        <f>IF(COUNT(S7)&gt;0,VLOOKUP(IF(S7&lt;10,$F$11&amp;0&amp;S7,$F$11&amp;S7),学年名表登録!$A$2:$I$351,4,FALSE),"")</f>
        <v>#N/A</v>
      </c>
      <c r="K26" s="150"/>
      <c r="L26" s="150" t="e">
        <f>IF(COUNT(T7)&gt;0,VLOOKUP(IF(T7&lt;10,$F$11&amp;0&amp;T7,$F$11&amp;T7),学年名表登録!$A$2:$I$351,4,FALSE),"")</f>
        <v>#N/A</v>
      </c>
      <c r="M26" s="123"/>
      <c r="U26" s="140"/>
      <c r="V26" s="119" t="str">
        <f>クラス生徒一覧!C26</f>
        <v/>
      </c>
      <c r="W26" s="119" t="str">
        <f>クラス生徒一覧!E26</f>
        <v/>
      </c>
      <c r="X26" s="119" t="str">
        <f>クラス生徒一覧!D26</f>
        <v/>
      </c>
      <c r="Y26" s="119" t="str">
        <f>クラス生徒一覧!E26</f>
        <v/>
      </c>
      <c r="Z26" s="156">
        <f>クラス生徒一覧!B26</f>
        <v>21</v>
      </c>
      <c r="AA26" t="str">
        <f>クラス生徒一覧!E26</f>
        <v/>
      </c>
    </row>
    <row r="27" spans="1:27" s="119" customFormat="1" ht="18.75" customHeight="1">
      <c r="A27" s="117"/>
      <c r="B27" s="141" t="e">
        <f>IF(COUNTA(O7)&gt;0,VLOOKUP('座席表 '!B26,クラス生徒一覧!$C$6:$G$100,5,FALSE),"")</f>
        <v>#N/A</v>
      </c>
      <c r="C27" s="150"/>
      <c r="D27" s="141" t="e">
        <f>IF(COUNTA(P7)&gt;0,VLOOKUP('座席表 '!D26,クラス生徒一覧!$C$6:$G$100,5,FALSE),"")</f>
        <v>#N/A</v>
      </c>
      <c r="E27" s="150"/>
      <c r="F27" s="141" t="e">
        <f>IF(COUNTA(Q7)&gt;0,VLOOKUP('座席表 '!F26,クラス生徒一覧!$C$6:$G$100,5,FALSE),"")</f>
        <v>#N/A</v>
      </c>
      <c r="G27" s="150"/>
      <c r="H27" s="141" t="e">
        <f>IF(COUNTA(R7)&gt;0,VLOOKUP('座席表 '!H26,クラス生徒一覧!$C$6:$G$100,5,FALSE),"")</f>
        <v>#N/A</v>
      </c>
      <c r="I27" s="150"/>
      <c r="J27" s="141" t="e">
        <f>IF(COUNTA(S7)&gt;0,VLOOKUP('座席表 '!J26,クラス生徒一覧!$C$6:$G$100,5,FALSE),"")</f>
        <v>#N/A</v>
      </c>
      <c r="K27" s="150"/>
      <c r="L27" s="141" t="e">
        <f>IF(COUNTA(T7)&gt;0,VLOOKUP('座席表 '!L26,クラス生徒一覧!$C$6:$G$100,5,FALSE),"")</f>
        <v>#N/A</v>
      </c>
      <c r="M27" s="125"/>
      <c r="U27" s="121"/>
      <c r="V27" s="119" t="str">
        <f>クラス生徒一覧!C27</f>
        <v/>
      </c>
      <c r="W27" s="119" t="str">
        <f>クラス生徒一覧!E27</f>
        <v/>
      </c>
      <c r="X27" s="119" t="str">
        <f>クラス生徒一覧!D27</f>
        <v/>
      </c>
      <c r="Y27" s="119" t="str">
        <f>クラス生徒一覧!E27</f>
        <v/>
      </c>
      <c r="Z27" s="157">
        <f>クラス生徒一覧!B27</f>
        <v>22</v>
      </c>
      <c r="AA27" s="119" t="str">
        <f>クラス生徒一覧!E27</f>
        <v/>
      </c>
    </row>
    <row r="28" spans="1:27" s="140" customFormat="1" ht="20.149999999999999" customHeight="1">
      <c r="A28" s="113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24"/>
      <c r="U28" s="119"/>
      <c r="V28" s="119" t="str">
        <f>クラス生徒一覧!C28</f>
        <v/>
      </c>
      <c r="W28" s="119" t="str">
        <f>クラス生徒一覧!E28</f>
        <v/>
      </c>
      <c r="X28" s="119" t="str">
        <f>クラス生徒一覧!D28</f>
        <v/>
      </c>
      <c r="Y28" s="119" t="str">
        <f>クラス生徒一覧!E28</f>
        <v/>
      </c>
      <c r="Z28" s="156">
        <f>クラス生徒一覧!B28</f>
        <v>23</v>
      </c>
      <c r="AA28" t="str">
        <f>クラス生徒一覧!E28</f>
        <v/>
      </c>
    </row>
    <row r="29" spans="1:27" s="121" customFormat="1" ht="18.75" customHeight="1">
      <c r="A29" s="120"/>
      <c r="B29" s="149" t="e">
        <f>IF(COUNTA(O8)&gt;0,VLOOKUP('座席表 '!B30,クラス生徒一覧!$C$6:$G$100,2,FALSE),"")</f>
        <v>#N/A</v>
      </c>
      <c r="C29" s="150"/>
      <c r="D29" s="149" t="e">
        <f>IF(COUNTA(P8)&gt;0,VLOOKUP('座席表 '!D30,クラス生徒一覧!$C$6:$G$100,2,FALSE),"")</f>
        <v>#N/A</v>
      </c>
      <c r="E29" s="150"/>
      <c r="F29" s="149" t="e">
        <f>IF(COUNTA(Q8)&gt;0,VLOOKUP('座席表 '!F30,クラス生徒一覧!$C$6:$G$100,2,FALSE),"")</f>
        <v>#N/A</v>
      </c>
      <c r="G29" s="150"/>
      <c r="H29" s="149" t="e">
        <f>IF(COUNTA(R8)&gt;0,VLOOKUP('座席表 '!H30,クラス生徒一覧!$C$6:$G$100,2,FALSE),"")</f>
        <v>#N/A</v>
      </c>
      <c r="I29" s="150"/>
      <c r="J29" s="149" t="e">
        <f>IF(COUNTA(S8)&gt;0,VLOOKUP('座席表 '!J30,クラス生徒一覧!$C$6:$G$100,2,FALSE),"")</f>
        <v>#N/A</v>
      </c>
      <c r="K29" s="150"/>
      <c r="L29" s="149" t="e">
        <f>IF(COUNTA(T8)&gt;0,VLOOKUP('座席表 '!L30,クラス生徒一覧!$C$6:$G$100,2,FALSE),"")</f>
        <v>#N/A</v>
      </c>
      <c r="M29" s="123"/>
      <c r="U29" s="140"/>
      <c r="V29" s="119" t="str">
        <f>クラス生徒一覧!C29</f>
        <v/>
      </c>
      <c r="W29" s="119" t="str">
        <f>クラス生徒一覧!E29</f>
        <v/>
      </c>
      <c r="X29" s="119" t="str">
        <f>クラス生徒一覧!D29</f>
        <v/>
      </c>
      <c r="Y29" s="119" t="str">
        <f>クラス生徒一覧!E29</f>
        <v/>
      </c>
      <c r="Z29" s="156">
        <f>クラス生徒一覧!B29</f>
        <v>24</v>
      </c>
      <c r="AA29" t="str">
        <f>クラス生徒一覧!E29</f>
        <v/>
      </c>
    </row>
    <row r="30" spans="1:27" ht="48.75" customHeight="1">
      <c r="A30" s="113"/>
      <c r="B30" s="150" t="e">
        <f>IF(COUNT(O8)&gt;0,VLOOKUP(IF(O8&lt;10,$F$11&amp;0&amp;O8,$F$11&amp;O8),学年名表登録!$A$2:$I$351,4,FALSE),"")</f>
        <v>#N/A</v>
      </c>
      <c r="C30" s="150"/>
      <c r="D30" s="150" t="e">
        <f>IF(COUNT(P8)&gt;0,VLOOKUP(IF(P8&lt;10,$F$11&amp;0&amp;P8,$F$11&amp;P8),学年名表登録!$A$2:$I$351,4,FALSE),"")</f>
        <v>#N/A</v>
      </c>
      <c r="E30" s="150"/>
      <c r="F30" s="150" t="e">
        <f>IF(COUNT(Q8)&gt;0,VLOOKUP(IF(Q8&lt;10,$F$11&amp;0&amp;Q8,$F$11&amp;Q8),学年名表登録!$A$2:$I$351,4,FALSE),"")</f>
        <v>#N/A</v>
      </c>
      <c r="G30" s="150"/>
      <c r="H30" s="150" t="e">
        <f>IF(COUNT(R8)&gt;0,VLOOKUP(IF(R8&lt;10,$F$11&amp;0&amp;R8,$F$11&amp;R8),学年名表登録!$A$2:$I$351,4,FALSE),"")</f>
        <v>#N/A</v>
      </c>
      <c r="I30" s="150"/>
      <c r="J30" s="150" t="e">
        <f>IF(COUNT(S8)&gt;0,VLOOKUP(IF(S8&lt;10,$F$11&amp;0&amp;S8,$F$11&amp;S8),学年名表登録!$A$2:$I$351,4,FALSE),"")</f>
        <v>#N/A</v>
      </c>
      <c r="K30" s="150"/>
      <c r="L30" s="150" t="e">
        <f>IF(COUNT(T8)&gt;0,VLOOKUP(IF(T8&lt;10,$F$11&amp;0&amp;T8,$F$11&amp;T8),学年名表登録!$A$2:$I$351,4,FALSE),"")</f>
        <v>#N/A</v>
      </c>
      <c r="M30" s="124"/>
      <c r="U30" s="121"/>
      <c r="V30" s="119" t="str">
        <f>クラス生徒一覧!C30</f>
        <v/>
      </c>
      <c r="W30" s="119" t="str">
        <f>クラス生徒一覧!E30</f>
        <v/>
      </c>
      <c r="X30" s="119" t="str">
        <f>クラス生徒一覧!D30</f>
        <v/>
      </c>
      <c r="Y30" s="119" t="str">
        <f>クラス生徒一覧!E30</f>
        <v/>
      </c>
      <c r="Z30" s="156">
        <f>クラス生徒一覧!B30</f>
        <v>25</v>
      </c>
      <c r="AA30" t="str">
        <f>クラス生徒一覧!E30</f>
        <v/>
      </c>
    </row>
    <row r="31" spans="1:27" s="119" customFormat="1" ht="18.75" customHeight="1">
      <c r="A31" s="117"/>
      <c r="B31" s="141" t="e">
        <f>IF(COUNTA(O8)&gt;0,VLOOKUP('座席表 '!B30,クラス生徒一覧!$C$6:$G$100,5,FALSE),"")</f>
        <v>#N/A</v>
      </c>
      <c r="C31" s="150"/>
      <c r="D31" s="141" t="e">
        <f>IF(COUNTA(P8)&gt;0,VLOOKUP('座席表 '!D30,クラス生徒一覧!$C$6:$G$100,5,FALSE),"")</f>
        <v>#N/A</v>
      </c>
      <c r="E31" s="150"/>
      <c r="F31" s="141" t="e">
        <f>IF(COUNTA(Q8)&gt;0,VLOOKUP('座席表 '!F30,クラス生徒一覧!$C$6:$G$100,5,FALSE),"")</f>
        <v>#N/A</v>
      </c>
      <c r="G31" s="150"/>
      <c r="H31" s="141" t="e">
        <f>IF(COUNTA(R8)&gt;0,VLOOKUP('座席表 '!H30,クラス生徒一覧!$C$6:$G$100,5,FALSE),"")</f>
        <v>#N/A</v>
      </c>
      <c r="I31" s="150"/>
      <c r="J31" s="141" t="e">
        <f>IF(COUNTA(S8)&gt;0,VLOOKUP('座席表 '!J30,クラス生徒一覧!$C$6:$G$100,5,FALSE),"")</f>
        <v>#N/A</v>
      </c>
      <c r="K31" s="150"/>
      <c r="L31" s="141" t="e">
        <f>IF(COUNTA(T8)&gt;0,VLOOKUP('座席表 '!L30,クラス生徒一覧!$C$6:$G$100,5,FALSE),"")</f>
        <v>#N/A</v>
      </c>
      <c r="M31" s="125"/>
      <c r="U31"/>
      <c r="V31" s="119" t="str">
        <f>クラス生徒一覧!C31</f>
        <v/>
      </c>
      <c r="W31" s="119" t="str">
        <f>クラス生徒一覧!E31</f>
        <v/>
      </c>
      <c r="X31" s="119" t="str">
        <f>クラス生徒一覧!D31</f>
        <v/>
      </c>
      <c r="Y31" s="119" t="str">
        <f>クラス生徒一覧!E31</f>
        <v/>
      </c>
      <c r="Z31" s="157">
        <f>クラス生徒一覧!B31</f>
        <v>26</v>
      </c>
      <c r="AA31" s="119" t="str">
        <f>クラス生徒一覧!E31</f>
        <v/>
      </c>
    </row>
    <row r="32" spans="1:27" s="121" customFormat="1" ht="20.149999999999999" customHeight="1">
      <c r="A32" s="120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3"/>
      <c r="U32" s="119"/>
      <c r="V32" s="119" t="str">
        <f>クラス生徒一覧!C32</f>
        <v/>
      </c>
      <c r="W32" s="119" t="str">
        <f>クラス生徒一覧!E32</f>
        <v/>
      </c>
      <c r="X32" s="119" t="str">
        <f>クラス生徒一覧!D32</f>
        <v/>
      </c>
      <c r="Y32" s="119" t="str">
        <f>クラス生徒一覧!E32</f>
        <v/>
      </c>
      <c r="Z32" s="156">
        <f>クラス生徒一覧!B32</f>
        <v>27</v>
      </c>
      <c r="AA32" t="str">
        <f>クラス生徒一覧!E32</f>
        <v/>
      </c>
    </row>
    <row r="33" spans="1:27" ht="18.75" customHeight="1">
      <c r="A33" s="113"/>
      <c r="B33" s="149" t="e">
        <f>IF(COUNTA(O9)&gt;0,VLOOKUP('座席表 '!B34,クラス生徒一覧!$C$6:$G$100,2,FALSE),"")</f>
        <v>#N/A</v>
      </c>
      <c r="C33" s="150"/>
      <c r="D33" s="149" t="e">
        <f>IF(COUNTA(P9)&gt;0,VLOOKUP('座席表 '!D34,クラス生徒一覧!$C$6:$G$100,2,FALSE),"")</f>
        <v>#N/A</v>
      </c>
      <c r="E33" s="150"/>
      <c r="F33" s="149" t="e">
        <f>IF(COUNTA(Q9)&gt;0,VLOOKUP('座席表 '!F34,クラス生徒一覧!$C$6:$G$100,2,FALSE),"")</f>
        <v>#N/A</v>
      </c>
      <c r="G33" s="150"/>
      <c r="H33" s="149" t="e">
        <f>IF(COUNTA(R9)&gt;0,VLOOKUP('座席表 '!H34,クラス生徒一覧!$C$6:$G$100,2,FALSE),"")</f>
        <v>#N/A</v>
      </c>
      <c r="I33" s="150"/>
      <c r="J33" s="149" t="e">
        <f>IF(COUNTA(S9)&gt;0,VLOOKUP('座席表 '!J34,クラス生徒一覧!$C$6:$G$100,2,FALSE),"")</f>
        <v>#N/A</v>
      </c>
      <c r="K33" s="150"/>
      <c r="L33" s="149" t="e">
        <f>IF(COUNTA(T9)&gt;0,VLOOKUP('座席表 '!L34,クラス生徒一覧!$C$6:$G$100,2,FALSE),"")</f>
        <v>#N/A</v>
      </c>
      <c r="M33" s="124"/>
      <c r="U33" s="121"/>
      <c r="V33" s="119" t="str">
        <f>クラス生徒一覧!C33</f>
        <v/>
      </c>
      <c r="W33" s="119" t="str">
        <f>クラス生徒一覧!E33</f>
        <v/>
      </c>
      <c r="X33" s="119" t="str">
        <f>クラス生徒一覧!D33</f>
        <v/>
      </c>
      <c r="Y33" s="119" t="str">
        <f>クラス生徒一覧!E33</f>
        <v/>
      </c>
      <c r="Z33" s="156">
        <f>クラス生徒一覧!B33</f>
        <v>28</v>
      </c>
      <c r="AA33" t="str">
        <f>クラス生徒一覧!E33</f>
        <v/>
      </c>
    </row>
    <row r="34" spans="1:27" ht="48.75" customHeight="1">
      <c r="A34" s="113"/>
      <c r="B34" s="150" t="e">
        <f>IF(COUNT(O9)&gt;0,VLOOKUP(IF(O9&lt;10,$F$11&amp;0&amp;O9,$F$11&amp;O9),学年名表登録!$A$2:$I$351,4,FALSE),"")</f>
        <v>#N/A</v>
      </c>
      <c r="C34" s="150"/>
      <c r="D34" s="150" t="e">
        <f>IF(COUNT(P9)&gt;0,VLOOKUP(IF(P9&lt;10,$F$11&amp;0&amp;P9,$F$11&amp;P9),学年名表登録!$A$2:$I$351,4,FALSE),"")</f>
        <v>#N/A</v>
      </c>
      <c r="E34" s="150"/>
      <c r="F34" s="150" t="e">
        <f>IF(COUNT(Q9)&gt;0,VLOOKUP(IF(Q9&lt;10,$F$11&amp;0&amp;Q9,$F$11&amp;Q9),学年名表登録!$A$2:$I$351,4,FALSE),"")</f>
        <v>#N/A</v>
      </c>
      <c r="G34" s="150"/>
      <c r="H34" s="150" t="e">
        <f>IF(COUNT(R9)&gt;0,VLOOKUP(IF(R9&lt;10,$F$11&amp;0&amp;R9,$F$11&amp;R9),学年名表登録!$A$2:$I$351,4,FALSE),"")</f>
        <v>#N/A</v>
      </c>
      <c r="I34" s="150"/>
      <c r="J34" s="150" t="e">
        <f>IF(COUNT(S9)&gt;0,VLOOKUP(IF(S9&lt;10,$F$11&amp;0&amp;S9,$F$11&amp;S9),学年名表登録!$A$2:$I$351,4,FALSE),"")</f>
        <v>#N/A</v>
      </c>
      <c r="K34" s="150"/>
      <c r="L34" s="150" t="e">
        <f>IF(COUNT(T9)&gt;0,VLOOKUP(IF(T9&lt;10,$F$11&amp;0&amp;T9,$F$11&amp;T9),学年名表登録!$A$2:$I$351,4,FALSE),"")</f>
        <v>#N/A</v>
      </c>
      <c r="M34" s="113"/>
      <c r="V34" s="119" t="str">
        <f>クラス生徒一覧!C34</f>
        <v/>
      </c>
      <c r="W34" s="119" t="str">
        <f>クラス生徒一覧!E34</f>
        <v/>
      </c>
      <c r="X34" s="119" t="str">
        <f>クラス生徒一覧!D34</f>
        <v/>
      </c>
      <c r="Y34" s="119" t="str">
        <f>クラス生徒一覧!E34</f>
        <v/>
      </c>
      <c r="Z34" s="156">
        <f>クラス生徒一覧!B34</f>
        <v>29</v>
      </c>
      <c r="AA34" t="str">
        <f>クラス生徒一覧!E34</f>
        <v/>
      </c>
    </row>
    <row r="35" spans="1:27" s="119" customFormat="1" ht="18.75" customHeight="1">
      <c r="A35" s="117"/>
      <c r="B35" s="141" t="e">
        <f>IF(COUNTA(O9)&gt;0,VLOOKUP('座席表 '!B34,クラス生徒一覧!$C$6:$G$100,5,FALSE),"")</f>
        <v>#N/A</v>
      </c>
      <c r="C35" s="150"/>
      <c r="D35" s="141" t="e">
        <f>IF(COUNTA(P9)&gt;0,VLOOKUP('座席表 '!D34,クラス生徒一覧!$C$6:$G$100,5,FALSE),"")</f>
        <v>#N/A</v>
      </c>
      <c r="E35" s="150"/>
      <c r="F35" s="141" t="e">
        <f>IF(COUNTA(Q9)&gt;0,VLOOKUP('座席表 '!F34,クラス生徒一覧!$C$6:$G$100,5,FALSE),"")</f>
        <v>#N/A</v>
      </c>
      <c r="G35" s="150"/>
      <c r="H35" s="141" t="e">
        <f>IF(COUNTA(R9)&gt;0,VLOOKUP('座席表 '!H34,クラス生徒一覧!$C$6:$G$100,5,FALSE),"")</f>
        <v>#N/A</v>
      </c>
      <c r="I35" s="150"/>
      <c r="J35" s="141" t="e">
        <f>IF(COUNTA(S9)&gt;0,VLOOKUP('座席表 '!J34,クラス生徒一覧!$C$6:$G$100,5,FALSE),"")</f>
        <v>#N/A</v>
      </c>
      <c r="K35" s="150"/>
      <c r="L35" s="141" t="e">
        <f>IF(COUNTA(T9)&gt;0,VLOOKUP('座席表 '!L34,クラス生徒一覧!$C$6:$G$100,5,FALSE),"")</f>
        <v>#N/A</v>
      </c>
      <c r="M35" s="117"/>
      <c r="U35"/>
      <c r="V35" s="119" t="str">
        <f>クラス生徒一覧!C35</f>
        <v/>
      </c>
      <c r="W35" s="119" t="str">
        <f>クラス生徒一覧!E35</f>
        <v/>
      </c>
      <c r="X35" s="119" t="str">
        <f>クラス生徒一覧!D35</f>
        <v/>
      </c>
      <c r="Y35" s="119" t="str">
        <f>クラス生徒一覧!E35</f>
        <v/>
      </c>
      <c r="Z35" s="157">
        <f>クラス生徒一覧!B35</f>
        <v>30</v>
      </c>
      <c r="AA35" s="119" t="str">
        <f>クラス生徒一覧!E35</f>
        <v/>
      </c>
    </row>
    <row r="36" spans="1:27" ht="20.149999999999999" customHeight="1">
      <c r="A36" s="113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3"/>
      <c r="N36" s="113"/>
      <c r="U36" s="119"/>
      <c r="V36" s="119" t="str">
        <f>クラス生徒一覧!C36</f>
        <v/>
      </c>
      <c r="W36" s="119" t="str">
        <f>クラス生徒一覧!E36</f>
        <v/>
      </c>
      <c r="X36" s="119" t="str">
        <f>クラス生徒一覧!D36</f>
        <v/>
      </c>
      <c r="Y36" s="119" t="str">
        <f>クラス生徒一覧!E36</f>
        <v/>
      </c>
      <c r="Z36" s="156">
        <f>クラス生徒一覧!B36</f>
        <v>31</v>
      </c>
      <c r="AA36" t="str">
        <f>クラス生徒一覧!E36</f>
        <v/>
      </c>
    </row>
    <row r="37" spans="1:27" ht="18.75" customHeight="1">
      <c r="B37" s="149" t="e">
        <f>IF(COUNTA(O10)&gt;0,VLOOKUP('座席表 '!B38,クラス生徒一覧!$C$6:$G$100,2,FALSE),"")</f>
        <v>#N/A</v>
      </c>
      <c r="C37" s="150"/>
      <c r="D37" s="149" t="e">
        <f>IF(COUNTA(P10)&gt;0,VLOOKUP('座席表 '!D38,クラス生徒一覧!$C$6:$G$100,2,FALSE),"")</f>
        <v>#N/A</v>
      </c>
      <c r="E37" s="150"/>
      <c r="F37" s="149" t="e">
        <f>IF(COUNTA(Q10)&gt;0,VLOOKUP('座席表 '!F38,クラス生徒一覧!$C$6:$G$100,2,FALSE),"")</f>
        <v>#N/A</v>
      </c>
      <c r="G37" s="150"/>
      <c r="H37" s="149" t="e">
        <f>IF(COUNTA(R10)&gt;0,VLOOKUP('座席表 '!H38,クラス生徒一覧!$C$6:$G$100,2,FALSE),"")</f>
        <v>#N/A</v>
      </c>
      <c r="I37" s="150"/>
      <c r="J37" s="149" t="e">
        <f>IF(COUNTA(S10)&gt;0,VLOOKUP('座席表 '!J38,クラス生徒一覧!$C$6:$G$100,2,FALSE),"")</f>
        <v>#N/A</v>
      </c>
      <c r="K37" s="150"/>
      <c r="L37" s="149" t="e">
        <f>IF(COUNTA(T10)&gt;0,VLOOKUP('座席表 '!L38,クラス生徒一覧!$C$6:$G$100,2,FALSE),"")</f>
        <v>#N/A</v>
      </c>
      <c r="V37" s="119" t="str">
        <f>クラス生徒一覧!C37</f>
        <v/>
      </c>
      <c r="W37" s="119" t="str">
        <f>クラス生徒一覧!E37</f>
        <v/>
      </c>
      <c r="X37" s="119" t="str">
        <f>クラス生徒一覧!D37</f>
        <v/>
      </c>
      <c r="Y37" s="119" t="str">
        <f>クラス生徒一覧!E37</f>
        <v/>
      </c>
      <c r="Z37" s="156">
        <f>クラス生徒一覧!B37</f>
        <v>32</v>
      </c>
      <c r="AA37" t="str">
        <f>クラス生徒一覧!E37</f>
        <v/>
      </c>
    </row>
    <row r="38" spans="1:27" ht="48.75" customHeight="1">
      <c r="B38" s="150" t="e">
        <f>IF(COUNT(O10)&gt;0,VLOOKUP(IF(O10&lt;10,$F$11&amp;0&amp;O10,$F$11&amp;O10),学年名表登録!$A$2:$I$351,4,FALSE),"")</f>
        <v>#N/A</v>
      </c>
      <c r="C38" s="150"/>
      <c r="D38" s="150" t="e">
        <f>IF(COUNT(P10)&gt;0,VLOOKUP(IF(P10&lt;10,$F$11&amp;0&amp;P10,$F$11&amp;P10),学年名表登録!$A$2:$I$351,4,FALSE),"")</f>
        <v>#N/A</v>
      </c>
      <c r="E38" s="150"/>
      <c r="F38" s="150" t="e">
        <f>IF(COUNT(Q10)&gt;0,VLOOKUP(IF(Q10&lt;10,$F$11&amp;0&amp;Q10,$F$11&amp;Q10),学年名表登録!$A$2:$I$351,4,FALSE),"")</f>
        <v>#N/A</v>
      </c>
      <c r="G38" s="150"/>
      <c r="H38" s="150" t="e">
        <f>IF(COUNT(R10)&gt;0,VLOOKUP(IF(R10&lt;10,$F$11&amp;0&amp;R10,$F$11&amp;R10),学年名表登録!$A$2:$I$351,4,FALSE),"")</f>
        <v>#N/A</v>
      </c>
      <c r="I38" s="150"/>
      <c r="J38" s="150" t="e">
        <f>IF(COUNT(S10)&gt;0,VLOOKUP(IF(S10&lt;10,$F$11&amp;0&amp;S10,$F$11&amp;S10),学年名表登録!$A$2:$I$351,4,FALSE),"")</f>
        <v>#N/A</v>
      </c>
      <c r="K38" s="150"/>
      <c r="L38" s="150" t="e">
        <f>IF(COUNT(T10)&gt;0,VLOOKUP(IF(T10&lt;10,$F$11&amp;0&amp;T10,$F$11&amp;T10),学年名表登録!$A$2:$I$351,4,FALSE),"")</f>
        <v>#N/A</v>
      </c>
      <c r="V38" s="119" t="str">
        <f>クラス生徒一覧!C38</f>
        <v/>
      </c>
      <c r="W38" s="119" t="str">
        <f>クラス生徒一覧!E38</f>
        <v/>
      </c>
      <c r="X38" s="119" t="str">
        <f>クラス生徒一覧!D38</f>
        <v/>
      </c>
      <c r="Y38" s="119" t="str">
        <f>クラス生徒一覧!E38</f>
        <v/>
      </c>
      <c r="Z38" s="156">
        <f>クラス生徒一覧!B38</f>
        <v>33</v>
      </c>
      <c r="AA38" t="str">
        <f>クラス生徒一覧!E38</f>
        <v/>
      </c>
    </row>
    <row r="39" spans="1:27" s="119" customFormat="1" ht="18.75" customHeight="1">
      <c r="B39" s="141" t="e">
        <f>IF(COUNTA(O10)&gt;0,VLOOKUP('座席表 '!B38,クラス生徒一覧!$C$6:$G$100,5,FALSE),"")</f>
        <v>#N/A</v>
      </c>
      <c r="C39" s="150"/>
      <c r="D39" s="141" t="e">
        <f>IF(COUNTA(P10)&gt;0,VLOOKUP('座席表 '!D38,クラス生徒一覧!$C$6:$G$100,5,FALSE),"")</f>
        <v>#N/A</v>
      </c>
      <c r="E39" s="150"/>
      <c r="F39" s="141" t="e">
        <f>IF(COUNTA(Q10)&gt;0,VLOOKUP('座席表 '!F38,クラス生徒一覧!$C$6:$G$100,5,FALSE),"")</f>
        <v>#N/A</v>
      </c>
      <c r="G39" s="150"/>
      <c r="H39" s="141" t="e">
        <f>IF(COUNTA(R10)&gt;0,VLOOKUP('座席表 '!H38,クラス生徒一覧!$C$6:$G$100,5,FALSE),"")</f>
        <v>#N/A</v>
      </c>
      <c r="I39" s="150"/>
      <c r="J39" s="141" t="e">
        <f>IF(COUNTA(S10)&gt;0,VLOOKUP('座席表 '!J38,クラス生徒一覧!$C$6:$G$100,5,FALSE),"")</f>
        <v>#N/A</v>
      </c>
      <c r="K39" s="150"/>
      <c r="L39" s="141" t="e">
        <f>IF(COUNTA(T10)&gt;0,VLOOKUP('座席表 '!L38,クラス生徒一覧!$C$6:$G$100,5,FALSE),"")</f>
        <v>#N/A</v>
      </c>
      <c r="U39"/>
      <c r="V39" s="119" t="str">
        <f>クラス生徒一覧!C39</f>
        <v/>
      </c>
      <c r="W39" s="119" t="str">
        <f>クラス生徒一覧!E39</f>
        <v/>
      </c>
      <c r="X39" s="119" t="str">
        <f>クラス生徒一覧!D39</f>
        <v/>
      </c>
      <c r="Y39" s="119" t="str">
        <f>クラス生徒一覧!E39</f>
        <v/>
      </c>
      <c r="Z39" s="157">
        <f>クラス生徒一覧!B39</f>
        <v>34</v>
      </c>
      <c r="AA39" s="119" t="str">
        <f>クラス生徒一覧!E39</f>
        <v/>
      </c>
    </row>
    <row r="40" spans="1:27" ht="15" customHeigh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U40" s="119"/>
      <c r="V40" s="119" t="str">
        <f>クラス生徒一覧!C40</f>
        <v/>
      </c>
      <c r="W40" s="119" t="str">
        <f>クラス生徒一覧!E40</f>
        <v/>
      </c>
      <c r="X40" s="119" t="str">
        <f>クラス生徒一覧!D40</f>
        <v/>
      </c>
      <c r="Y40" s="119" t="str">
        <f>クラス生徒一覧!E40</f>
        <v/>
      </c>
      <c r="Z40" s="156">
        <f>クラス生徒一覧!B40</f>
        <v>35</v>
      </c>
      <c r="AA40" t="str">
        <f>クラス生徒一覧!E40</f>
        <v/>
      </c>
    </row>
    <row r="41" spans="1:27" ht="48.75" customHeight="1">
      <c r="B41" s="118"/>
      <c r="C41" s="118"/>
      <c r="D41" s="118"/>
      <c r="E41" s="118"/>
      <c r="F41" s="269" t="s">
        <v>63</v>
      </c>
      <c r="G41" s="269"/>
      <c r="H41" s="269"/>
      <c r="I41" s="118"/>
      <c r="J41" s="118"/>
      <c r="K41" s="118"/>
      <c r="L41" s="151"/>
      <c r="V41" s="119" t="str">
        <f>クラス生徒一覧!C41</f>
        <v/>
      </c>
      <c r="W41" s="119" t="str">
        <f>クラス生徒一覧!E41</f>
        <v/>
      </c>
      <c r="X41" s="119" t="str">
        <f>クラス生徒一覧!D41</f>
        <v/>
      </c>
      <c r="Y41" s="119" t="str">
        <f>クラス生徒一覧!E41</f>
        <v/>
      </c>
      <c r="Z41" s="156">
        <f>クラス生徒一覧!B41</f>
        <v>36</v>
      </c>
      <c r="AA41" t="str">
        <f>クラス生徒一覧!E41</f>
        <v/>
      </c>
    </row>
    <row r="42" spans="1:27" ht="15" customHeight="1">
      <c r="B42" s="152"/>
      <c r="C42" s="152"/>
      <c r="D42" s="152"/>
      <c r="E42" s="152"/>
      <c r="F42" s="152"/>
      <c r="G42" s="152"/>
      <c r="H42" s="151"/>
      <c r="I42" s="151"/>
      <c r="J42" s="152"/>
      <c r="K42" s="152"/>
      <c r="L42" s="152"/>
      <c r="V42" s="119" t="str">
        <f>クラス生徒一覧!C42</f>
        <v/>
      </c>
      <c r="W42" s="119" t="str">
        <f>クラス生徒一覧!E42</f>
        <v/>
      </c>
      <c r="X42" s="119" t="str">
        <f>クラス生徒一覧!D42</f>
        <v/>
      </c>
      <c r="Y42" s="119" t="str">
        <f>クラス生徒一覧!E42</f>
        <v/>
      </c>
      <c r="Z42" s="156">
        <f>クラス生徒一覧!B42</f>
        <v>37</v>
      </c>
      <c r="AA42" t="str">
        <f>クラス生徒一覧!E42</f>
        <v/>
      </c>
    </row>
    <row r="43" spans="1:27" ht="15" customHeight="1">
      <c r="V43" s="119" t="str">
        <f>クラス生徒一覧!C43</f>
        <v/>
      </c>
      <c r="W43" s="119" t="str">
        <f>クラス生徒一覧!E43</f>
        <v/>
      </c>
      <c r="X43" s="119" t="str">
        <f>クラス生徒一覧!D43</f>
        <v/>
      </c>
      <c r="Y43" s="119" t="str">
        <f>クラス生徒一覧!E43</f>
        <v/>
      </c>
      <c r="Z43" s="156">
        <f>クラス生徒一覧!B43</f>
        <v>38</v>
      </c>
      <c r="AA43" t="str">
        <f>クラス生徒一覧!E43</f>
        <v/>
      </c>
    </row>
    <row r="44" spans="1:27" ht="15" customHeight="1">
      <c r="V44" s="119" t="str">
        <f>クラス生徒一覧!C44</f>
        <v/>
      </c>
      <c r="W44" s="119" t="str">
        <f>クラス生徒一覧!E44</f>
        <v/>
      </c>
      <c r="X44" s="119" t="str">
        <f>クラス生徒一覧!D44</f>
        <v/>
      </c>
      <c r="Y44" s="119" t="str">
        <f>クラス生徒一覧!E44</f>
        <v/>
      </c>
      <c r="Z44" s="156">
        <f>クラス生徒一覧!B44</f>
        <v>39</v>
      </c>
      <c r="AA44" t="str">
        <f>クラス生徒一覧!E44</f>
        <v/>
      </c>
    </row>
    <row r="45" spans="1:27" ht="15" customHeight="1">
      <c r="V45" s="119" t="str">
        <f>クラス生徒一覧!C45</f>
        <v/>
      </c>
      <c r="W45" s="119" t="str">
        <f>クラス生徒一覧!E45</f>
        <v/>
      </c>
      <c r="X45" s="119" t="str">
        <f>クラス生徒一覧!D45</f>
        <v/>
      </c>
      <c r="Y45" s="119" t="str">
        <f>クラス生徒一覧!E45</f>
        <v/>
      </c>
      <c r="Z45" s="156">
        <f>クラス生徒一覧!B45</f>
        <v>40</v>
      </c>
      <c r="AA45" t="str">
        <f>クラス生徒一覧!E45</f>
        <v/>
      </c>
    </row>
    <row r="46" spans="1:27" ht="15" customHeight="1">
      <c r="V46" s="119" t="str">
        <f>クラス生徒一覧!C46</f>
        <v/>
      </c>
      <c r="W46" s="119" t="str">
        <f>クラス生徒一覧!E46</f>
        <v/>
      </c>
      <c r="X46" s="119" t="str">
        <f>クラス生徒一覧!D46</f>
        <v/>
      </c>
      <c r="Y46" s="119" t="str">
        <f>クラス生徒一覧!E46</f>
        <v/>
      </c>
      <c r="Z46" s="156">
        <f>クラス生徒一覧!B46</f>
        <v>41</v>
      </c>
      <c r="AA46" t="str">
        <f>クラス生徒一覧!E46</f>
        <v/>
      </c>
    </row>
    <row r="47" spans="1:27" ht="15" customHeight="1">
      <c r="V47" s="119" t="str">
        <f>クラス生徒一覧!C47</f>
        <v/>
      </c>
      <c r="W47" s="119" t="str">
        <f>クラス生徒一覧!E47</f>
        <v/>
      </c>
      <c r="X47" s="119" t="str">
        <f>クラス生徒一覧!D47</f>
        <v/>
      </c>
      <c r="Y47" s="119" t="str">
        <f>クラス生徒一覧!E47</f>
        <v/>
      </c>
      <c r="Z47" s="156">
        <f>クラス生徒一覧!B47</f>
        <v>42</v>
      </c>
      <c r="AA47" t="str">
        <f>クラス生徒一覧!E47</f>
        <v/>
      </c>
    </row>
    <row r="49" spans="10:10" ht="15" customHeight="1">
      <c r="J49" s="142"/>
    </row>
    <row r="50" spans="10:10" ht="15" customHeight="1">
      <c r="J50" s="143"/>
    </row>
    <row r="51" spans="10:10" ht="15" customHeight="1">
      <c r="J51" s="144"/>
    </row>
  </sheetData>
  <sheetProtection selectLockedCells="1"/>
  <mergeCells count="2">
    <mergeCell ref="V4:Z4"/>
    <mergeCell ref="F41:H41"/>
  </mergeCells>
  <phoneticPr fontId="14"/>
  <conditionalFormatting sqref="B13:L41">
    <cfRule type="expression" dxfId="84" priority="4">
      <formula>VLOOKUP(B13,$Z$6:$AA$45,2,FALSE)="女"</formula>
    </cfRule>
    <cfRule type="expression" dxfId="83" priority="5">
      <formula>VLOOKUP(B13,$X$6:$Y$45,2,FALSE)="女"</formula>
    </cfRule>
    <cfRule type="expression" dxfId="82" priority="6">
      <formula>VLOOKUP(B13,$V$6:$W$45,2,FALSE)="女"</formula>
    </cfRule>
  </conditionalFormatting>
  <conditionalFormatting sqref="J49:J51">
    <cfRule type="expression" dxfId="81" priority="1">
      <formula>VLOOKUP(J49,$Z$6:$AA$45,2,FALSE)="女"</formula>
    </cfRule>
    <cfRule type="expression" dxfId="80" priority="2">
      <formula>VLOOKUP(J49,$X$6:$Y$45,2,FALSE)="女"</formula>
    </cfRule>
    <cfRule type="expression" dxfId="79" priority="3">
      <formula>VLOOKUP(J49,$V$6:$W$45,2,FALSE)="女"</formula>
    </cfRule>
  </conditionalFormatting>
  <printOptions horizontalCentered="1" verticalCentered="1" gridLinesSet="0"/>
  <pageMargins left="0.39370078740157483" right="0.39370078740157483" top="0.39370078740157483" bottom="0.39370078740157483" header="0" footer="0"/>
  <pageSetup paperSize="9" scale="57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S48"/>
  <sheetViews>
    <sheetView view="pageBreakPreview" zoomScale="40" zoomScaleNormal="50" zoomScaleSheetLayoutView="40" workbookViewId="0">
      <selection activeCell="N10" sqref="N10"/>
    </sheetView>
  </sheetViews>
  <sheetFormatPr defaultColWidth="15.453125" defaultRowHeight="15" customHeight="1"/>
  <cols>
    <col min="2" max="2" width="30.7265625" customWidth="1"/>
    <col min="3" max="3" width="2.26953125" customWidth="1"/>
    <col min="4" max="4" width="30.7265625" customWidth="1"/>
    <col min="5" max="5" width="2.26953125" customWidth="1"/>
    <col min="6" max="6" width="30.7265625" customWidth="1"/>
    <col min="7" max="7" width="2.26953125" customWidth="1"/>
    <col min="8" max="8" width="30.7265625" customWidth="1"/>
    <col min="9" max="9" width="2.26953125" customWidth="1"/>
    <col min="10" max="10" width="30.7265625" customWidth="1"/>
    <col min="11" max="11" width="2.26953125" customWidth="1"/>
    <col min="12" max="12" width="30.7265625" customWidth="1"/>
    <col min="13" max="13" width="23.453125" bestFit="1" customWidth="1"/>
    <col min="14" max="14" width="35.26953125" customWidth="1"/>
    <col min="15" max="15" width="7.26953125" customWidth="1"/>
    <col min="16" max="16" width="40.1796875" customWidth="1"/>
    <col min="17" max="17" width="7.26953125" customWidth="1"/>
    <col min="18" max="19" width="15.453125" customWidth="1"/>
  </cols>
  <sheetData>
    <row r="1" spans="1:19" ht="16.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9" ht="55.5" customHeight="1">
      <c r="A2" s="113"/>
      <c r="B2" s="146"/>
      <c r="C2" s="146"/>
      <c r="D2" s="114" t="s">
        <v>65</v>
      </c>
      <c r="E2" s="114"/>
      <c r="F2" s="133">
        <f>クラス生徒一覧!A1</f>
        <v>1</v>
      </c>
      <c r="G2" s="115"/>
      <c r="H2" s="114" t="s">
        <v>53</v>
      </c>
      <c r="I2" s="114"/>
      <c r="J2" s="155" t="str">
        <f ca="1">R2&amp;S2</f>
        <v>3月</v>
      </c>
      <c r="K2" s="114"/>
      <c r="L2" s="114" t="s">
        <v>54</v>
      </c>
      <c r="M2" s="113"/>
      <c r="R2">
        <f ca="1">MONTH(TODAY())</f>
        <v>3</v>
      </c>
      <c r="S2" t="s">
        <v>55</v>
      </c>
    </row>
    <row r="3" spans="1:19" ht="55.5" customHeight="1">
      <c r="A3" s="113"/>
      <c r="B3" s="146"/>
      <c r="C3" s="146"/>
      <c r="D3" s="146"/>
      <c r="E3" s="146"/>
      <c r="F3" s="122"/>
      <c r="G3" s="122"/>
      <c r="H3" s="146"/>
      <c r="I3" s="146"/>
      <c r="J3" s="122"/>
      <c r="K3" s="122"/>
      <c r="L3" s="122"/>
      <c r="M3" s="113"/>
      <c r="R3" s="116" t="s">
        <v>56</v>
      </c>
    </row>
    <row r="4" spans="1:19" ht="55.5" customHeight="1">
      <c r="A4" s="113"/>
      <c r="B4" s="146"/>
      <c r="C4" s="146"/>
      <c r="D4" s="146"/>
      <c r="E4" s="146"/>
      <c r="F4" s="270" t="s">
        <v>57</v>
      </c>
      <c r="G4" s="270"/>
      <c r="H4" s="270"/>
      <c r="I4" s="146"/>
      <c r="J4" s="122"/>
      <c r="K4" s="122"/>
      <c r="L4" s="122"/>
      <c r="M4" s="113"/>
    </row>
    <row r="5" spans="1:19" ht="55.5" customHeight="1">
      <c r="A5" s="113"/>
      <c r="B5" s="146"/>
      <c r="C5" s="146"/>
      <c r="D5" s="146"/>
      <c r="E5" s="146"/>
      <c r="F5" s="122"/>
      <c r="G5" s="122"/>
      <c r="H5" s="146"/>
      <c r="I5" s="146"/>
      <c r="J5" s="122"/>
      <c r="K5" s="122"/>
      <c r="L5" s="122"/>
      <c r="M5" s="113"/>
    </row>
    <row r="6" spans="1:19" s="119" customFormat="1" ht="20.149999999999999" customHeight="1">
      <c r="A6" s="117"/>
      <c r="B6" s="153" t="e">
        <f>'座席表 '!L37</f>
        <v>#N/A</v>
      </c>
      <c r="C6" s="122"/>
      <c r="D6" s="153" t="e">
        <f>'座席表 '!J37</f>
        <v>#N/A</v>
      </c>
      <c r="E6" s="122"/>
      <c r="F6" s="153" t="e">
        <f>'座席表 '!H37</f>
        <v>#N/A</v>
      </c>
      <c r="G6" s="122"/>
      <c r="H6" s="153" t="e">
        <f>'座席表 '!F37</f>
        <v>#N/A</v>
      </c>
      <c r="I6" s="122"/>
      <c r="J6" s="153" t="e">
        <f>'座席表 '!D37</f>
        <v>#N/A</v>
      </c>
      <c r="K6" s="122"/>
      <c r="L6" s="153" t="e">
        <f>'座席表 '!B37</f>
        <v>#N/A</v>
      </c>
      <c r="M6" s="117"/>
      <c r="N6" s="119" t="str">
        <f>クラス生徒一覧!C6</f>
        <v/>
      </c>
      <c r="O6" s="119" t="str">
        <f>クラス生徒一覧!E6</f>
        <v/>
      </c>
      <c r="P6" s="119" t="str">
        <f>クラス生徒一覧!D6</f>
        <v/>
      </c>
      <c r="Q6" s="119" t="str">
        <f>O5:O6</f>
        <v/>
      </c>
    </row>
    <row r="7" spans="1:19" s="121" customFormat="1" ht="50.15" customHeight="1">
      <c r="A7" s="120"/>
      <c r="B7" s="153" t="e">
        <f>'座席表 '!L38</f>
        <v>#N/A</v>
      </c>
      <c r="C7" s="122"/>
      <c r="D7" s="153" t="e">
        <f>'座席表 '!J38</f>
        <v>#N/A</v>
      </c>
      <c r="E7" s="122"/>
      <c r="F7" s="153" t="e">
        <f>'座席表 '!H38</f>
        <v>#N/A</v>
      </c>
      <c r="G7" s="122"/>
      <c r="H7" s="153" t="e">
        <f>'座席表 '!F38</f>
        <v>#N/A</v>
      </c>
      <c r="I7" s="122"/>
      <c r="J7" s="153" t="e">
        <f>'座席表 '!D38</f>
        <v>#N/A</v>
      </c>
      <c r="K7" s="122"/>
      <c r="L7" s="153" t="e">
        <f>'座席表 '!B38</f>
        <v>#N/A</v>
      </c>
      <c r="M7" s="120"/>
      <c r="N7" s="119" t="str">
        <f>クラス生徒一覧!C7</f>
        <v/>
      </c>
      <c r="O7" s="119" t="str">
        <f>クラス生徒一覧!E7</f>
        <v/>
      </c>
      <c r="P7" s="119" t="str">
        <f>クラス生徒一覧!D7</f>
        <v/>
      </c>
      <c r="Q7" s="119" t="str">
        <f t="shared" ref="Q7:Q48" si="0">O6:O7</f>
        <v/>
      </c>
    </row>
    <row r="8" spans="1:19" ht="21">
      <c r="A8" s="113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13"/>
      <c r="N8" s="119" t="str">
        <f>クラス生徒一覧!C8</f>
        <v/>
      </c>
      <c r="O8" s="119" t="str">
        <f>クラス生徒一覧!E8</f>
        <v/>
      </c>
      <c r="P8" s="119" t="str">
        <f>クラス生徒一覧!D8</f>
        <v/>
      </c>
      <c r="Q8" s="119" t="str">
        <f t="shared" si="0"/>
        <v/>
      </c>
    </row>
    <row r="9" spans="1:19" s="119" customFormat="1" ht="20.149999999999999" customHeight="1">
      <c r="A9" s="117"/>
      <c r="B9" s="153" t="e">
        <f>'座席表 '!L33</f>
        <v>#N/A</v>
      </c>
      <c r="C9" s="122"/>
      <c r="D9" s="153" t="e">
        <f>'座席表 '!J33</f>
        <v>#N/A</v>
      </c>
      <c r="E9" s="122"/>
      <c r="F9" s="153" t="e">
        <f>'座席表 '!H33</f>
        <v>#N/A</v>
      </c>
      <c r="G9" s="122"/>
      <c r="H9" s="153" t="e">
        <f>'座席表 '!F33</f>
        <v>#N/A</v>
      </c>
      <c r="I9" s="122"/>
      <c r="J9" s="153" t="e">
        <f>'座席表 '!D33</f>
        <v>#N/A</v>
      </c>
      <c r="K9" s="122"/>
      <c r="L9" s="153" t="e">
        <f>'座席表 '!B33</f>
        <v>#N/A</v>
      </c>
      <c r="M9" s="117"/>
      <c r="N9" s="119" t="str">
        <f>クラス生徒一覧!C9</f>
        <v/>
      </c>
      <c r="O9" s="119" t="str">
        <f>クラス生徒一覧!E9</f>
        <v/>
      </c>
      <c r="P9" s="119" t="str">
        <f>クラス生徒一覧!D9</f>
        <v/>
      </c>
      <c r="Q9" s="119" t="str">
        <f t="shared" si="0"/>
        <v/>
      </c>
    </row>
    <row r="10" spans="1:19" s="121" customFormat="1" ht="50.15" customHeight="1">
      <c r="A10" s="120"/>
      <c r="B10" s="153" t="e">
        <f>'座席表 '!L34</f>
        <v>#N/A</v>
      </c>
      <c r="C10" s="122"/>
      <c r="D10" s="153" t="e">
        <f>'座席表 '!J34</f>
        <v>#N/A</v>
      </c>
      <c r="E10" s="122"/>
      <c r="F10" s="153" t="e">
        <f>'座席表 '!H34</f>
        <v>#N/A</v>
      </c>
      <c r="G10" s="122"/>
      <c r="H10" s="153" t="e">
        <f>'座席表 '!F34</f>
        <v>#N/A</v>
      </c>
      <c r="I10" s="122"/>
      <c r="J10" s="153" t="e">
        <f>'座席表 '!D34</f>
        <v>#N/A</v>
      </c>
      <c r="K10" s="122"/>
      <c r="L10" s="153" t="e">
        <f>'座席表 '!B34</f>
        <v>#N/A</v>
      </c>
      <c r="M10" s="123"/>
      <c r="N10" s="119" t="str">
        <f>クラス生徒一覧!C10</f>
        <v/>
      </c>
      <c r="O10" s="119" t="str">
        <f>クラス生徒一覧!E10</f>
        <v/>
      </c>
      <c r="P10" s="119" t="str">
        <f>クラス生徒一覧!D10</f>
        <v/>
      </c>
      <c r="Q10" s="119" t="str">
        <f t="shared" si="0"/>
        <v/>
      </c>
    </row>
    <row r="11" spans="1:19" ht="21">
      <c r="A11" s="113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4"/>
      <c r="N11" s="119" t="str">
        <f>クラス生徒一覧!C11</f>
        <v/>
      </c>
      <c r="O11" s="119" t="str">
        <f>クラス生徒一覧!E11</f>
        <v/>
      </c>
      <c r="P11" s="119" t="str">
        <f>クラス生徒一覧!D11</f>
        <v/>
      </c>
      <c r="Q11" s="119" t="str">
        <f t="shared" si="0"/>
        <v/>
      </c>
    </row>
    <row r="12" spans="1:19" s="119" customFormat="1" ht="20.149999999999999" customHeight="1">
      <c r="A12" s="117"/>
      <c r="B12" s="153" t="e">
        <f>'座席表 '!L29</f>
        <v>#N/A</v>
      </c>
      <c r="C12" s="122"/>
      <c r="D12" s="153" t="e">
        <f>'座席表 '!J29</f>
        <v>#N/A</v>
      </c>
      <c r="E12" s="122"/>
      <c r="F12" s="153" t="e">
        <f>'座席表 '!H29</f>
        <v>#N/A</v>
      </c>
      <c r="G12" s="122"/>
      <c r="H12" s="153" t="e">
        <f>'座席表 '!F29</f>
        <v>#N/A</v>
      </c>
      <c r="I12" s="122"/>
      <c r="J12" s="153" t="e">
        <f>'座席表 '!D29</f>
        <v>#N/A</v>
      </c>
      <c r="K12" s="122"/>
      <c r="L12" s="153" t="e">
        <f>'座席表 '!B29</f>
        <v>#N/A</v>
      </c>
      <c r="M12" s="125"/>
      <c r="N12" s="119" t="str">
        <f>クラス生徒一覧!C12</f>
        <v/>
      </c>
      <c r="O12" s="119" t="str">
        <f>クラス生徒一覧!E12</f>
        <v/>
      </c>
      <c r="P12" s="119" t="str">
        <f>クラス生徒一覧!D12</f>
        <v/>
      </c>
      <c r="Q12" s="119" t="str">
        <f t="shared" si="0"/>
        <v/>
      </c>
    </row>
    <row r="13" spans="1:19" s="121" customFormat="1" ht="50.15" customHeight="1">
      <c r="A13" s="120"/>
      <c r="B13" s="153" t="e">
        <f>'座席表 '!L30</f>
        <v>#N/A</v>
      </c>
      <c r="C13" s="122"/>
      <c r="D13" s="153" t="e">
        <f>'座席表 '!J30</f>
        <v>#N/A</v>
      </c>
      <c r="E13" s="122"/>
      <c r="F13" s="153" t="e">
        <f>'座席表 '!H30</f>
        <v>#N/A</v>
      </c>
      <c r="G13" s="122"/>
      <c r="H13" s="153" t="e">
        <f>'座席表 '!F30</f>
        <v>#N/A</v>
      </c>
      <c r="I13" s="122"/>
      <c r="J13" s="153" t="e">
        <f>'座席表 '!D30</f>
        <v>#N/A</v>
      </c>
      <c r="K13" s="122"/>
      <c r="L13" s="153" t="e">
        <f>'座席表 '!B30</f>
        <v>#N/A</v>
      </c>
      <c r="M13" s="123"/>
      <c r="N13" s="119" t="str">
        <f>クラス生徒一覧!C13</f>
        <v/>
      </c>
      <c r="O13" s="119" t="str">
        <f>クラス生徒一覧!E13</f>
        <v/>
      </c>
      <c r="P13" s="119" t="str">
        <f>クラス生徒一覧!D13</f>
        <v/>
      </c>
      <c r="Q13" s="119" t="str">
        <f t="shared" si="0"/>
        <v/>
      </c>
    </row>
    <row r="14" spans="1:19" ht="21">
      <c r="A14" s="113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4"/>
      <c r="N14" s="119" t="str">
        <f>クラス生徒一覧!C14</f>
        <v/>
      </c>
      <c r="O14" s="119" t="str">
        <f>クラス生徒一覧!E14</f>
        <v/>
      </c>
      <c r="P14" s="119" t="str">
        <f>クラス生徒一覧!D14</f>
        <v/>
      </c>
      <c r="Q14" s="119" t="str">
        <f t="shared" si="0"/>
        <v/>
      </c>
    </row>
    <row r="15" spans="1:19" s="119" customFormat="1" ht="20.149999999999999" customHeight="1">
      <c r="A15" s="117"/>
      <c r="B15" s="153" t="e">
        <f>'座席表 '!L25</f>
        <v>#N/A</v>
      </c>
      <c r="C15" s="122"/>
      <c r="D15" s="153" t="e">
        <f>'座席表 '!J25</f>
        <v>#N/A</v>
      </c>
      <c r="E15" s="122"/>
      <c r="F15" s="153" t="e">
        <f>'座席表 '!H25</f>
        <v>#N/A</v>
      </c>
      <c r="G15" s="122"/>
      <c r="H15" s="153" t="e">
        <f>'座席表 '!F25</f>
        <v>#N/A</v>
      </c>
      <c r="I15" s="122"/>
      <c r="J15" s="153" t="e">
        <f>'座席表 '!D25</f>
        <v>#N/A</v>
      </c>
      <c r="K15" s="122"/>
      <c r="L15" s="153" t="e">
        <f>'座席表 '!B25</f>
        <v>#N/A</v>
      </c>
      <c r="M15" s="125"/>
      <c r="N15" s="119" t="str">
        <f>クラス生徒一覧!C15</f>
        <v/>
      </c>
      <c r="O15" s="119" t="str">
        <f>クラス生徒一覧!E15</f>
        <v/>
      </c>
      <c r="P15" s="119" t="str">
        <f>クラス生徒一覧!D15</f>
        <v/>
      </c>
      <c r="Q15" s="119" t="str">
        <f t="shared" si="0"/>
        <v/>
      </c>
    </row>
    <row r="16" spans="1:19" s="121" customFormat="1" ht="50.15" customHeight="1">
      <c r="A16" s="120"/>
      <c r="B16" s="153" t="e">
        <f>'座席表 '!L26</f>
        <v>#N/A</v>
      </c>
      <c r="C16" s="122"/>
      <c r="D16" s="153" t="e">
        <f>'座席表 '!J26</f>
        <v>#N/A</v>
      </c>
      <c r="E16" s="122"/>
      <c r="F16" s="153" t="e">
        <f>'座席表 '!H26</f>
        <v>#N/A</v>
      </c>
      <c r="G16" s="122"/>
      <c r="H16" s="153" t="e">
        <f>'座席表 '!F26</f>
        <v>#N/A</v>
      </c>
      <c r="I16" s="122"/>
      <c r="J16" s="153" t="e">
        <f>'座席表 '!D26</f>
        <v>#N/A</v>
      </c>
      <c r="K16" s="122"/>
      <c r="L16" s="153" t="e">
        <f>'座席表 '!B26</f>
        <v>#N/A</v>
      </c>
      <c r="M16" s="123"/>
      <c r="N16" s="119" t="str">
        <f>クラス生徒一覧!C16</f>
        <v/>
      </c>
      <c r="O16" s="119" t="str">
        <f>クラス生徒一覧!E16</f>
        <v/>
      </c>
      <c r="P16" s="119" t="str">
        <f>クラス生徒一覧!D16</f>
        <v/>
      </c>
      <c r="Q16" s="119" t="str">
        <f t="shared" si="0"/>
        <v/>
      </c>
    </row>
    <row r="17" spans="1:18" ht="21">
      <c r="A17" s="113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4"/>
      <c r="N17" s="119" t="str">
        <f>クラス生徒一覧!C17</f>
        <v/>
      </c>
      <c r="O17" s="119" t="str">
        <f>クラス生徒一覧!E17</f>
        <v/>
      </c>
      <c r="P17" s="119" t="str">
        <f>クラス生徒一覧!D17</f>
        <v/>
      </c>
      <c r="Q17" s="119" t="str">
        <f t="shared" si="0"/>
        <v/>
      </c>
    </row>
    <row r="18" spans="1:18" s="119" customFormat="1" ht="20.149999999999999" customHeight="1">
      <c r="A18" s="117"/>
      <c r="B18" s="153" t="e">
        <f>'座席表 '!L21</f>
        <v>#N/A</v>
      </c>
      <c r="C18" s="122"/>
      <c r="D18" s="153" t="e">
        <f>'座席表 '!J21</f>
        <v>#N/A</v>
      </c>
      <c r="E18" s="122"/>
      <c r="F18" s="153" t="e">
        <f>'座席表 '!H21</f>
        <v>#N/A</v>
      </c>
      <c r="G18" s="122"/>
      <c r="H18" s="153" t="e">
        <f>'座席表 '!F21</f>
        <v>#N/A</v>
      </c>
      <c r="I18" s="122"/>
      <c r="J18" s="153" t="e">
        <f>'座席表 '!D21</f>
        <v>#N/A</v>
      </c>
      <c r="K18" s="122"/>
      <c r="L18" s="153" t="e">
        <f>'座席表 '!B21</f>
        <v>#N/A</v>
      </c>
      <c r="M18" s="125"/>
      <c r="N18" s="119" t="str">
        <f>クラス生徒一覧!C18</f>
        <v/>
      </c>
      <c r="O18" s="119" t="str">
        <f>クラス生徒一覧!E18</f>
        <v/>
      </c>
      <c r="P18" s="119" t="str">
        <f>クラス生徒一覧!D18</f>
        <v/>
      </c>
      <c r="Q18" s="119" t="str">
        <f t="shared" si="0"/>
        <v/>
      </c>
    </row>
    <row r="19" spans="1:18" s="121" customFormat="1" ht="50.15" customHeight="1">
      <c r="A19" s="120"/>
      <c r="B19" s="153" t="e">
        <f>'座席表 '!L22</f>
        <v>#N/A</v>
      </c>
      <c r="C19" s="122"/>
      <c r="D19" s="153" t="e">
        <f>'座席表 '!J22</f>
        <v>#N/A</v>
      </c>
      <c r="E19" s="122"/>
      <c r="F19" s="153" t="e">
        <f>'座席表 '!H22</f>
        <v>#N/A</v>
      </c>
      <c r="G19" s="122"/>
      <c r="H19" s="153" t="e">
        <f>'座席表 '!F22</f>
        <v>#N/A</v>
      </c>
      <c r="I19" s="122"/>
      <c r="J19" s="153" t="e">
        <f>'座席表 '!D22</f>
        <v>#N/A</v>
      </c>
      <c r="K19" s="122"/>
      <c r="L19" s="153" t="e">
        <f>'座席表 '!B22</f>
        <v>#N/A</v>
      </c>
      <c r="M19" s="123"/>
      <c r="N19" s="119" t="str">
        <f>クラス生徒一覧!C19</f>
        <v/>
      </c>
      <c r="O19" s="119" t="str">
        <f>クラス生徒一覧!E19</f>
        <v/>
      </c>
      <c r="P19" s="119" t="str">
        <f>クラス生徒一覧!D19</f>
        <v/>
      </c>
      <c r="Q19" s="119" t="str">
        <f t="shared" si="0"/>
        <v/>
      </c>
    </row>
    <row r="20" spans="1:18" ht="25.5">
      <c r="A20" s="113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6"/>
      <c r="N20" s="119" t="str">
        <f>クラス生徒一覧!C20</f>
        <v/>
      </c>
      <c r="O20" s="119" t="str">
        <f>クラス生徒一覧!E20</f>
        <v/>
      </c>
      <c r="P20" s="119" t="str">
        <f>クラス生徒一覧!D20</f>
        <v/>
      </c>
      <c r="Q20" s="119" t="str">
        <f t="shared" si="0"/>
        <v/>
      </c>
    </row>
    <row r="21" spans="1:18" s="119" customFormat="1" ht="20.149999999999999" customHeight="1">
      <c r="A21" s="117"/>
      <c r="B21" s="153" t="e">
        <f>'座席表 '!L17</f>
        <v>#N/A</v>
      </c>
      <c r="C21" s="122"/>
      <c r="D21" s="153" t="e">
        <f>'座席表 '!J17</f>
        <v>#N/A</v>
      </c>
      <c r="E21" s="122"/>
      <c r="F21" s="153" t="e">
        <f>'座席表 '!H17</f>
        <v>#N/A</v>
      </c>
      <c r="G21" s="122"/>
      <c r="H21" s="153" t="e">
        <f>'座席表 '!F17</f>
        <v>#N/A</v>
      </c>
      <c r="I21" s="122"/>
      <c r="J21" s="153" t="e">
        <f>'座席表 '!D17</f>
        <v>#N/A</v>
      </c>
      <c r="K21" s="122"/>
      <c r="L21" s="153" t="str">
        <f>'座席表 '!B17</f>
        <v/>
      </c>
      <c r="M21" s="125"/>
      <c r="N21" s="119" t="str">
        <f>クラス生徒一覧!C21</f>
        <v/>
      </c>
      <c r="O21" s="119" t="str">
        <f>クラス生徒一覧!E21</f>
        <v/>
      </c>
      <c r="P21" s="119" t="str">
        <f>クラス生徒一覧!D21</f>
        <v/>
      </c>
      <c r="Q21" s="119" t="str">
        <f t="shared" si="0"/>
        <v/>
      </c>
    </row>
    <row r="22" spans="1:18" s="121" customFormat="1" ht="50.15" customHeight="1">
      <c r="A22" s="120"/>
      <c r="B22" s="153" t="e">
        <f>'座席表 '!L18</f>
        <v>#N/A</v>
      </c>
      <c r="C22" s="122"/>
      <c r="D22" s="153" t="e">
        <f>'座席表 '!J18</f>
        <v>#N/A</v>
      </c>
      <c r="E22" s="122"/>
      <c r="F22" s="153" t="e">
        <f>'座席表 '!H18</f>
        <v>#N/A</v>
      </c>
      <c r="G22" s="122"/>
      <c r="H22" s="153" t="e">
        <f>'座席表 '!F18</f>
        <v>#N/A</v>
      </c>
      <c r="I22" s="122"/>
      <c r="J22" s="153" t="e">
        <f>'座席表 '!D18</f>
        <v>#N/A</v>
      </c>
      <c r="K22" s="122"/>
      <c r="L22" s="153" t="str">
        <f>'座席表 '!B18</f>
        <v/>
      </c>
      <c r="M22" s="123"/>
      <c r="N22" s="119" t="str">
        <f>クラス生徒一覧!C22</f>
        <v/>
      </c>
      <c r="O22" s="119" t="str">
        <f>クラス生徒一覧!E22</f>
        <v/>
      </c>
      <c r="P22" s="119" t="str">
        <f>クラス生徒一覧!D22</f>
        <v/>
      </c>
      <c r="Q22" s="119" t="str">
        <f t="shared" si="0"/>
        <v/>
      </c>
    </row>
    <row r="23" spans="1:18" ht="21">
      <c r="A23" s="113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4"/>
      <c r="N23" s="119" t="str">
        <f>クラス生徒一覧!C23</f>
        <v/>
      </c>
      <c r="O23" s="119" t="str">
        <f>クラス生徒一覧!E23</f>
        <v/>
      </c>
      <c r="P23" s="119" t="str">
        <f>クラス生徒一覧!D23</f>
        <v/>
      </c>
      <c r="Q23" s="119" t="str">
        <f t="shared" si="0"/>
        <v/>
      </c>
    </row>
    <row r="24" spans="1:18" s="119" customFormat="1" ht="20.149999999999999" customHeight="1">
      <c r="A24" s="117"/>
      <c r="B24" s="153" t="str">
        <f>'座席表 '!L13</f>
        <v/>
      </c>
      <c r="C24" s="122"/>
      <c r="D24" s="153" t="e">
        <f>'座席表 '!J13</f>
        <v>#N/A</v>
      </c>
      <c r="E24" s="122"/>
      <c r="F24" s="153" t="e">
        <f>'座席表 '!H13</f>
        <v>#N/A</v>
      </c>
      <c r="G24" s="122"/>
      <c r="H24" s="153" t="e">
        <f>'座席表 '!F13</f>
        <v>#N/A</v>
      </c>
      <c r="I24" s="122"/>
      <c r="J24" s="153" t="e">
        <f>'座席表 '!D13</f>
        <v>#N/A</v>
      </c>
      <c r="K24" s="122"/>
      <c r="L24" s="153" t="str">
        <f>'座席表 '!B13</f>
        <v/>
      </c>
      <c r="M24" s="125"/>
      <c r="N24" s="119" t="str">
        <f>クラス生徒一覧!C24</f>
        <v/>
      </c>
      <c r="O24" s="119" t="str">
        <f>クラス生徒一覧!E24</f>
        <v/>
      </c>
      <c r="P24" s="119" t="str">
        <f>クラス生徒一覧!D24</f>
        <v/>
      </c>
      <c r="Q24" s="119" t="str">
        <f t="shared" si="0"/>
        <v/>
      </c>
    </row>
    <row r="25" spans="1:18" s="121" customFormat="1" ht="50.15" customHeight="1">
      <c r="A25" s="120"/>
      <c r="B25" s="153" t="str">
        <f>'座席表 '!L14</f>
        <v/>
      </c>
      <c r="C25" s="122"/>
      <c r="D25" s="153" t="e">
        <f>'座席表 '!J14</f>
        <v>#N/A</v>
      </c>
      <c r="E25" s="122"/>
      <c r="F25" s="153" t="e">
        <f>'座席表 '!H14</f>
        <v>#N/A</v>
      </c>
      <c r="G25" s="122"/>
      <c r="H25" s="153" t="e">
        <f>'座席表 '!F14</f>
        <v>#N/A</v>
      </c>
      <c r="I25" s="122"/>
      <c r="J25" s="153" t="e">
        <f>'座席表 '!D14</f>
        <v>#N/A</v>
      </c>
      <c r="K25" s="122"/>
      <c r="L25" s="153" t="str">
        <f>'座席表 '!B14</f>
        <v/>
      </c>
      <c r="M25" s="123"/>
      <c r="N25" s="119" t="str">
        <f>クラス生徒一覧!C25</f>
        <v/>
      </c>
      <c r="O25" s="119" t="str">
        <f>クラス生徒一覧!E25</f>
        <v/>
      </c>
      <c r="P25" s="119" t="str">
        <f>クラス生徒一覧!D25</f>
        <v/>
      </c>
      <c r="Q25" s="119" t="str">
        <f t="shared" si="0"/>
        <v/>
      </c>
    </row>
    <row r="26" spans="1:18" ht="21">
      <c r="A26" s="113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4"/>
      <c r="N26" s="119" t="str">
        <f>クラス生徒一覧!C26</f>
        <v/>
      </c>
      <c r="O26" s="119" t="str">
        <f>クラス生徒一覧!E26</f>
        <v/>
      </c>
      <c r="P26" s="119" t="str">
        <f>クラス生徒一覧!D26</f>
        <v/>
      </c>
      <c r="Q26" s="119" t="str">
        <f t="shared" si="0"/>
        <v/>
      </c>
      <c r="R26" s="124" t="e">
        <f>IF(VLOOKUP(F6,クラス生徒一覧!$D$6:$E$46,2)="女",1,2)</f>
        <v>#N/A</v>
      </c>
    </row>
    <row r="27" spans="1:18" ht="27" customHeight="1">
      <c r="A27" s="113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13"/>
      <c r="N27" s="119" t="str">
        <f>クラス生徒一覧!C27</f>
        <v/>
      </c>
      <c r="O27" s="119" t="str">
        <f>クラス生徒一覧!E27</f>
        <v/>
      </c>
      <c r="P27" s="119" t="str">
        <f>クラス生徒一覧!D27</f>
        <v/>
      </c>
      <c r="Q27" s="119" t="str">
        <f t="shared" si="0"/>
        <v/>
      </c>
    </row>
    <row r="28" spans="1:18" ht="15" customHeight="1">
      <c r="A28" s="113"/>
      <c r="B28" s="113"/>
      <c r="C28" s="113"/>
      <c r="D28" s="113"/>
      <c r="E28" s="113"/>
      <c r="F28" s="113"/>
      <c r="G28" s="113"/>
      <c r="H28" s="124"/>
      <c r="I28" s="124"/>
      <c r="J28" s="113"/>
      <c r="K28" s="113"/>
      <c r="L28" s="113"/>
      <c r="M28" s="113"/>
      <c r="N28" s="119" t="str">
        <f>クラス生徒一覧!C28</f>
        <v/>
      </c>
      <c r="O28" s="119" t="str">
        <f>クラス生徒一覧!E28</f>
        <v/>
      </c>
      <c r="P28" s="119" t="str">
        <f>クラス生徒一覧!D28</f>
        <v/>
      </c>
      <c r="Q28" s="119" t="str">
        <f t="shared" si="0"/>
        <v/>
      </c>
    </row>
    <row r="29" spans="1:18" ht="15" customHeight="1">
      <c r="N29" s="119" t="str">
        <f>クラス生徒一覧!C29</f>
        <v/>
      </c>
      <c r="O29" s="119" t="str">
        <f>クラス生徒一覧!E29</f>
        <v/>
      </c>
      <c r="P29" s="119" t="str">
        <f>クラス生徒一覧!D29</f>
        <v/>
      </c>
      <c r="Q29" s="119" t="str">
        <f t="shared" si="0"/>
        <v/>
      </c>
    </row>
    <row r="30" spans="1:18" ht="15" customHeight="1">
      <c r="N30" s="119" t="str">
        <f>クラス生徒一覧!C30</f>
        <v/>
      </c>
      <c r="O30" s="119" t="str">
        <f>クラス生徒一覧!E30</f>
        <v/>
      </c>
      <c r="P30" s="119" t="str">
        <f>クラス生徒一覧!D30</f>
        <v/>
      </c>
      <c r="Q30" s="119" t="str">
        <f t="shared" si="0"/>
        <v/>
      </c>
    </row>
    <row r="31" spans="1:18" ht="15" customHeight="1">
      <c r="N31" s="119" t="str">
        <f>クラス生徒一覧!C31</f>
        <v/>
      </c>
      <c r="O31" s="119" t="str">
        <f>クラス生徒一覧!E31</f>
        <v/>
      </c>
      <c r="P31" s="119" t="str">
        <f>クラス生徒一覧!D31</f>
        <v/>
      </c>
      <c r="Q31" s="119" t="str">
        <f t="shared" si="0"/>
        <v/>
      </c>
    </row>
    <row r="32" spans="1:18" s="127" customFormat="1" ht="32.5">
      <c r="B32" s="127" t="s">
        <v>58</v>
      </c>
      <c r="N32" s="127" t="str">
        <f>クラス生徒一覧!C32</f>
        <v/>
      </c>
      <c r="O32" s="127" t="str">
        <f>クラス生徒一覧!E32</f>
        <v/>
      </c>
      <c r="P32" s="127" t="str">
        <f>クラス生徒一覧!D32</f>
        <v/>
      </c>
      <c r="Q32" s="127" t="str">
        <f t="shared" si="0"/>
        <v/>
      </c>
    </row>
    <row r="33" spans="14:17" ht="15" customHeight="1">
      <c r="N33" s="119" t="str">
        <f>クラス生徒一覧!C33</f>
        <v/>
      </c>
      <c r="O33" s="119" t="str">
        <f>クラス生徒一覧!E33</f>
        <v/>
      </c>
      <c r="P33" s="119" t="str">
        <f>クラス生徒一覧!D33</f>
        <v/>
      </c>
      <c r="Q33" s="119" t="str">
        <f t="shared" si="0"/>
        <v/>
      </c>
    </row>
    <row r="34" spans="14:17" ht="15" customHeight="1">
      <c r="N34" s="119" t="str">
        <f>クラス生徒一覧!C34</f>
        <v/>
      </c>
      <c r="O34" s="119" t="str">
        <f>クラス生徒一覧!E34</f>
        <v/>
      </c>
      <c r="P34" s="119" t="str">
        <f>クラス生徒一覧!D34</f>
        <v/>
      </c>
      <c r="Q34" s="119" t="str">
        <f t="shared" si="0"/>
        <v/>
      </c>
    </row>
    <row r="35" spans="14:17" ht="15" customHeight="1">
      <c r="N35" s="119" t="str">
        <f>クラス生徒一覧!C35</f>
        <v/>
      </c>
      <c r="O35" s="119" t="str">
        <f>クラス生徒一覧!E35</f>
        <v/>
      </c>
      <c r="P35" s="119" t="str">
        <f>クラス生徒一覧!D35</f>
        <v/>
      </c>
      <c r="Q35" s="119" t="str">
        <f t="shared" si="0"/>
        <v/>
      </c>
    </row>
    <row r="36" spans="14:17" ht="15" customHeight="1">
      <c r="N36" s="119" t="str">
        <f>クラス生徒一覧!C36</f>
        <v/>
      </c>
      <c r="O36" s="119" t="str">
        <f>クラス生徒一覧!E36</f>
        <v/>
      </c>
      <c r="P36" s="119" t="str">
        <f>クラス生徒一覧!D36</f>
        <v/>
      </c>
      <c r="Q36" s="119" t="str">
        <f t="shared" si="0"/>
        <v/>
      </c>
    </row>
    <row r="37" spans="14:17" ht="15" customHeight="1">
      <c r="N37" s="119" t="str">
        <f>クラス生徒一覧!C37</f>
        <v/>
      </c>
      <c r="O37" s="119" t="str">
        <f>クラス生徒一覧!E37</f>
        <v/>
      </c>
      <c r="P37" s="119" t="str">
        <f>クラス生徒一覧!D37</f>
        <v/>
      </c>
      <c r="Q37" s="119" t="str">
        <f t="shared" si="0"/>
        <v/>
      </c>
    </row>
    <row r="38" spans="14:17" ht="15" customHeight="1">
      <c r="N38" s="119" t="str">
        <f>クラス生徒一覧!C38</f>
        <v/>
      </c>
      <c r="O38" s="119" t="str">
        <f>クラス生徒一覧!E38</f>
        <v/>
      </c>
      <c r="P38" s="119" t="str">
        <f>クラス生徒一覧!D38</f>
        <v/>
      </c>
      <c r="Q38" s="119" t="str">
        <f t="shared" si="0"/>
        <v/>
      </c>
    </row>
    <row r="39" spans="14:17" ht="15" customHeight="1">
      <c r="N39" s="119" t="str">
        <f>クラス生徒一覧!C39</f>
        <v/>
      </c>
      <c r="O39" s="119" t="str">
        <f>クラス生徒一覧!E39</f>
        <v/>
      </c>
      <c r="P39" s="119" t="str">
        <f>クラス生徒一覧!D39</f>
        <v/>
      </c>
      <c r="Q39" s="119" t="str">
        <f t="shared" si="0"/>
        <v/>
      </c>
    </row>
    <row r="40" spans="14:17" ht="15" customHeight="1">
      <c r="N40" s="119" t="str">
        <f>クラス生徒一覧!C40</f>
        <v/>
      </c>
      <c r="O40" s="119" t="str">
        <f>クラス生徒一覧!E40</f>
        <v/>
      </c>
      <c r="P40" s="119" t="str">
        <f>クラス生徒一覧!D40</f>
        <v/>
      </c>
      <c r="Q40" s="119" t="str">
        <f t="shared" si="0"/>
        <v/>
      </c>
    </row>
    <row r="41" spans="14:17" ht="15" customHeight="1">
      <c r="N41" s="119" t="str">
        <f>クラス生徒一覧!C41</f>
        <v/>
      </c>
      <c r="O41" s="119" t="str">
        <f>クラス生徒一覧!E41</f>
        <v/>
      </c>
      <c r="P41" s="119" t="str">
        <f>クラス生徒一覧!D41</f>
        <v/>
      </c>
      <c r="Q41" s="119" t="str">
        <f t="shared" si="0"/>
        <v/>
      </c>
    </row>
    <row r="42" spans="14:17" ht="15" customHeight="1">
      <c r="N42" s="119" t="str">
        <f>クラス生徒一覧!C42</f>
        <v/>
      </c>
      <c r="O42" s="119" t="str">
        <f>クラス生徒一覧!E42</f>
        <v/>
      </c>
      <c r="P42" s="119" t="str">
        <f>クラス生徒一覧!D42</f>
        <v/>
      </c>
      <c r="Q42" s="119" t="str">
        <f t="shared" si="0"/>
        <v/>
      </c>
    </row>
    <row r="43" spans="14:17" ht="15" customHeight="1">
      <c r="N43" s="119" t="str">
        <f>クラス生徒一覧!C43</f>
        <v/>
      </c>
      <c r="O43" s="119" t="str">
        <f>クラス生徒一覧!E43</f>
        <v/>
      </c>
      <c r="P43" s="119" t="str">
        <f>クラス生徒一覧!D43</f>
        <v/>
      </c>
      <c r="Q43" s="119" t="str">
        <f t="shared" si="0"/>
        <v/>
      </c>
    </row>
    <row r="44" spans="14:17" ht="15" customHeight="1">
      <c r="N44" s="119" t="str">
        <f>クラス生徒一覧!C44</f>
        <v/>
      </c>
      <c r="O44" s="119" t="str">
        <f>クラス生徒一覧!E44</f>
        <v/>
      </c>
      <c r="P44" s="119" t="str">
        <f>クラス生徒一覧!D44</f>
        <v/>
      </c>
      <c r="Q44" s="119" t="str">
        <f t="shared" si="0"/>
        <v/>
      </c>
    </row>
    <row r="45" spans="14:17" ht="15" customHeight="1">
      <c r="N45" s="119" t="str">
        <f>クラス生徒一覧!C45</f>
        <v/>
      </c>
      <c r="O45" s="119" t="str">
        <f>クラス生徒一覧!E45</f>
        <v/>
      </c>
      <c r="P45" s="119" t="str">
        <f>クラス生徒一覧!D45</f>
        <v/>
      </c>
      <c r="Q45" s="119" t="str">
        <f t="shared" si="0"/>
        <v/>
      </c>
    </row>
    <row r="46" spans="14:17" ht="15" customHeight="1">
      <c r="N46" s="119" t="str">
        <f>クラス生徒一覧!C46</f>
        <v/>
      </c>
      <c r="O46" s="119" t="str">
        <f>クラス生徒一覧!E46</f>
        <v/>
      </c>
      <c r="P46" s="119" t="str">
        <f>クラス生徒一覧!D46</f>
        <v/>
      </c>
      <c r="Q46" s="119" t="str">
        <f t="shared" si="0"/>
        <v/>
      </c>
    </row>
    <row r="47" spans="14:17" ht="15" customHeight="1">
      <c r="N47" s="119" t="str">
        <f>クラス生徒一覧!C47</f>
        <v/>
      </c>
      <c r="O47" s="119" t="str">
        <f>クラス生徒一覧!E47</f>
        <v/>
      </c>
      <c r="P47" s="119" t="str">
        <f>クラス生徒一覧!D47</f>
        <v/>
      </c>
      <c r="Q47" s="119" t="str">
        <f t="shared" si="0"/>
        <v/>
      </c>
    </row>
    <row r="48" spans="14:17" ht="15" customHeight="1">
      <c r="N48" s="119" t="str">
        <f>クラス生徒一覧!C48</f>
        <v/>
      </c>
      <c r="O48" s="119" t="str">
        <f>クラス生徒一覧!E48</f>
        <v/>
      </c>
      <c r="P48" s="119" t="str">
        <f>クラス生徒一覧!D48</f>
        <v/>
      </c>
      <c r="Q48" s="119" t="str">
        <f t="shared" si="0"/>
        <v/>
      </c>
    </row>
  </sheetData>
  <mergeCells count="1">
    <mergeCell ref="F4:H4"/>
  </mergeCells>
  <phoneticPr fontId="14"/>
  <conditionalFormatting sqref="B6:L25">
    <cfRule type="expression" dxfId="78" priority="1">
      <formula>VLOOKUP(B6,$P$6:$Q$45,2,FALSE)="女"</formula>
    </cfRule>
    <cfRule type="expression" dxfId="77" priority="2">
      <formula>VLOOKUP(B6,$N$6:$O$45,2,FALSE)="女"</formula>
    </cfRule>
  </conditionalFormatting>
  <printOptions horizontalCentered="1" verticalCentered="1" gridLinesSet="0"/>
  <pageMargins left="0.39370078740157483" right="0.39370078740157483" top="0.39370078740157483" bottom="0.39370078740157483" header="0" footer="0"/>
  <pageSetup paperSize="9"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C000"/>
  </sheetPr>
  <dimension ref="A1:L16"/>
  <sheetViews>
    <sheetView view="pageBreakPreview" zoomScale="85" zoomScaleNormal="70" zoomScaleSheetLayoutView="85" workbookViewId="0">
      <selection activeCell="B1" sqref="B1"/>
    </sheetView>
  </sheetViews>
  <sheetFormatPr defaultColWidth="11.81640625" defaultRowHeight="14.5" customHeight="1"/>
  <cols>
    <col min="1" max="1" width="6.453125" customWidth="1"/>
    <col min="2" max="3" width="11.81640625" style="1"/>
    <col min="5" max="5" width="7.7265625" customWidth="1"/>
    <col min="6" max="11" width="14.26953125" customWidth="1"/>
  </cols>
  <sheetData>
    <row r="1" spans="1:12" ht="42" customHeight="1">
      <c r="A1" s="4"/>
      <c r="B1" s="5"/>
      <c r="C1" s="5"/>
      <c r="D1" s="2"/>
      <c r="E1" s="39">
        <v>1</v>
      </c>
      <c r="F1" s="38" t="s">
        <v>48</v>
      </c>
      <c r="G1" s="36">
        <f>クラス生徒一覧!A1</f>
        <v>1</v>
      </c>
      <c r="H1" s="37" t="s">
        <v>23</v>
      </c>
      <c r="I1" s="273" t="s">
        <v>47</v>
      </c>
      <c r="J1" s="273"/>
      <c r="K1" s="35"/>
      <c r="L1" s="2"/>
    </row>
    <row r="2" spans="1:12" ht="60.75" customHeight="1">
      <c r="A2" s="262"/>
      <c r="D2" s="2"/>
      <c r="E2" s="41"/>
      <c r="F2" s="42" t="s">
        <v>1</v>
      </c>
      <c r="G2" s="53" t="s">
        <v>2</v>
      </c>
      <c r="H2" s="53" t="s">
        <v>3</v>
      </c>
      <c r="I2" s="53" t="s">
        <v>4</v>
      </c>
      <c r="J2" s="53" t="s">
        <v>5</v>
      </c>
      <c r="K2" s="215" t="s">
        <v>70</v>
      </c>
      <c r="L2" s="9"/>
    </row>
    <row r="3" spans="1:12" ht="88" customHeight="1">
      <c r="A3" s="2"/>
      <c r="D3" s="2"/>
      <c r="E3" s="271" t="s">
        <v>6</v>
      </c>
      <c r="F3" s="44" t="str">
        <f>IFERROR(VLOOKUP($E$1*1000+$G$1*100+$E$3*10+1,時間割登録!$A:$H,COLUMN(C1),FALSE),"")</f>
        <v>科目名</v>
      </c>
      <c r="G3" s="44" t="str">
        <f>IFERROR(VLOOKUP($E$1*1000+$G$1*100+$E$3*10+1,時間割登録!$A:$H,COLUMN(D1),FALSE),"")</f>
        <v>科目名</v>
      </c>
      <c r="H3" s="44" t="str">
        <f>IFERROR(VLOOKUP($E$1*1000+$G$1*100+$E$3*10+1,時間割登録!$A:$H,COLUMN(E1),FALSE),"")</f>
        <v>科目名</v>
      </c>
      <c r="I3" s="44" t="str">
        <f>IFERROR(VLOOKUP($E$1*1000+$G$1*100+$E$3*10+1,時間割登録!$A:$H,COLUMN(F1),FALSE),"")</f>
        <v>科目名</v>
      </c>
      <c r="J3" s="44" t="str">
        <f>IFERROR(VLOOKUP($E$1*1000+$G$1*100+$E$3*10+1,時間割登録!$A:$H,COLUMN(G1),FALSE),"")</f>
        <v>科目名</v>
      </c>
      <c r="K3" s="44" t="str">
        <f>IFERROR(VLOOKUP($E$1*1000+$G$1*100+$E$3*10+1,時間割登録!$A:$H,COLUMN(H1),FALSE),"")</f>
        <v>科目名</v>
      </c>
      <c r="L3" s="9"/>
    </row>
    <row r="4" spans="1:12" ht="29.15" customHeight="1">
      <c r="A4" s="2"/>
      <c r="D4" s="2"/>
      <c r="E4" s="271"/>
      <c r="F4" s="43" t="str">
        <f>IFERROR(VLOOKUP($E$1*1000+$G$1*100+$E$3*10+2,時間割登録!$A:$H,COLUMN(C1),FALSE),"")</f>
        <v>教員名</v>
      </c>
      <c r="G4" s="43" t="str">
        <f>IFERROR(VLOOKUP($E$1*1000+$G$1*100+$E$3*10+2,時間割登録!$A:$H,COLUMN(D1),FALSE),"")</f>
        <v>教員名</v>
      </c>
      <c r="H4" s="43" t="str">
        <f>IFERROR(VLOOKUP($E$1*1000+$G$1*100+$E$3*10+2,時間割登録!$A:$H,COLUMN(E1),FALSE),"")</f>
        <v>教員名</v>
      </c>
      <c r="I4" s="43" t="str">
        <f>IFERROR(VLOOKUP($E$1*1000+$G$1*100+$E$3*10+2,時間割登録!$A:$H,COLUMN(F1),FALSE),"")</f>
        <v>教員名</v>
      </c>
      <c r="J4" s="43" t="str">
        <f>IFERROR(VLOOKUP($E$1*1000+$G$1*100+$E$3*10+2,時間割登録!$A:$H,COLUMN(G1),FALSE),"")</f>
        <v>教員名</v>
      </c>
      <c r="K4" s="43" t="str">
        <f>IFERROR(VLOOKUP($E$1*1000+$G$1*100+$E$3*10+2,時間割登録!$A:$H,COLUMN(H1),FALSE),"")</f>
        <v>教員名</v>
      </c>
      <c r="L4" s="9"/>
    </row>
    <row r="5" spans="1:12" ht="88" customHeight="1">
      <c r="A5" s="2"/>
      <c r="D5" s="2"/>
      <c r="E5" s="271" t="s">
        <v>7</v>
      </c>
      <c r="F5" s="44">
        <f>IFERROR(VLOOKUP($E$1*1000+$G$1*100+$E$5*10+1,時間割登録!$A:$H,COLUMN(C1),FALSE),"")</f>
        <v>0</v>
      </c>
      <c r="G5" s="44">
        <f>IFERROR(VLOOKUP($E$1*1000+$G$1*100+$E$5*10+1,時間割登録!$A:$H,COLUMN(D1),FALSE),"")</f>
        <v>0</v>
      </c>
      <c r="H5" s="44">
        <f>IFERROR(VLOOKUP($E$1*1000+$G$1*100+$E$5*10+1,時間割登録!$A:$H,COLUMN(E1),FALSE),"")</f>
        <v>0</v>
      </c>
      <c r="I5" s="44">
        <f>IFERROR(VLOOKUP($E$1*1000+$G$1*100+$E$5*10+1,時間割登録!$A:$H,COLUMN(F1),FALSE),"")</f>
        <v>0</v>
      </c>
      <c r="J5" s="44">
        <f>IFERROR(VLOOKUP($E$1*1000+$G$1*100+$E$5*10+1,時間割登録!$A:$H,COLUMN(G1),FALSE),"")</f>
        <v>0</v>
      </c>
      <c r="K5" s="44">
        <f>IFERROR(VLOOKUP($E$1*1000+$G$1*100+$E$5*10+1,時間割登録!$A:$H,COLUMN(H1),FALSE),"")</f>
        <v>0</v>
      </c>
      <c r="L5" s="9"/>
    </row>
    <row r="6" spans="1:12" ht="29.15" customHeight="1">
      <c r="A6" s="2"/>
      <c r="D6" s="2"/>
      <c r="E6" s="271"/>
      <c r="F6" s="43">
        <f>IFERROR(VLOOKUP($E$1*1000+$G$1*100+$E$5*10+2,時間割登録!$A:$H,COLUMN(C1),FALSE),"")</f>
        <v>0</v>
      </c>
      <c r="G6" s="43">
        <f>IFERROR(VLOOKUP($E$1*1000+$G$1*100+$E$5*10+2,時間割登録!$A:$H,COLUMN(D1),FALSE),"")</f>
        <v>0</v>
      </c>
      <c r="H6" s="43">
        <f>IFERROR(VLOOKUP($E$1*1000+$G$1*100+$E$5*10+2,時間割登録!$A:$H,COLUMN(E1),FALSE),"")</f>
        <v>0</v>
      </c>
      <c r="I6" s="43">
        <f>IFERROR(VLOOKUP($E$1*1000+$G$1*100+$E$5*10+2,時間割登録!$A:$H,COLUMN(F1),FALSE),"")</f>
        <v>0</v>
      </c>
      <c r="J6" s="43">
        <f>IFERROR(VLOOKUP($E$1*1000+$G$1*100+$E$5*10+2,時間割登録!$A:$H,COLUMN(G1),FALSE),"")</f>
        <v>0</v>
      </c>
      <c r="K6" s="43">
        <f>IFERROR(VLOOKUP($E$1*1000+$G$1*100+$E$5*10+2,時間割登録!$A:$H,COLUMN(H1),FALSE),"")</f>
        <v>0</v>
      </c>
      <c r="L6" s="9"/>
    </row>
    <row r="7" spans="1:12" ht="88" customHeight="1">
      <c r="A7" s="2"/>
      <c r="D7" s="2"/>
      <c r="E7" s="271" t="s">
        <v>8</v>
      </c>
      <c r="F7" s="44">
        <f>IFERROR(VLOOKUP($E$1*1000+$G$1*100+$E$7*10+1,時間割登録!$A:$H,COLUMN(C1),FALSE),"")</f>
        <v>0</v>
      </c>
      <c r="G7" s="44">
        <f>IFERROR(VLOOKUP($E$1*1000+$G$1*100+$E$7*10+1,時間割登録!$A:$H,COLUMN(D1),FALSE),"")</f>
        <v>0</v>
      </c>
      <c r="H7" s="44">
        <f>IFERROR(VLOOKUP($E$1*1000+$G$1*100+$E$7*10+1,時間割登録!$A:$H,COLUMN(E1),FALSE),"")</f>
        <v>0</v>
      </c>
      <c r="I7" s="44">
        <f>IFERROR(VLOOKUP($E$1*1000+$G$1*100+$E$7*10+1,時間割登録!$A:$H,COLUMN(F1),FALSE),"")</f>
        <v>0</v>
      </c>
      <c r="J7" s="44">
        <f>IFERROR(VLOOKUP($E$1*1000+$G$1*100+$E$7*10+1,時間割登録!$A:$H,COLUMN(G1),FALSE),"")</f>
        <v>0</v>
      </c>
      <c r="K7" s="44">
        <f>IFERROR(VLOOKUP($E$1*1000+$G$1*100+$E$7*10+1,時間割登録!$A:$H,COLUMN(H1),FALSE),"")</f>
        <v>0</v>
      </c>
      <c r="L7" s="9"/>
    </row>
    <row r="8" spans="1:12" ht="29.15" customHeight="1">
      <c r="A8" s="2"/>
      <c r="D8" s="2"/>
      <c r="E8" s="271"/>
      <c r="F8" s="43">
        <f>IFERROR(VLOOKUP($E$1*1000+$G$1*100+$E$7*10+2,時間割登録!$A:$H,COLUMN(C1),FALSE),"")</f>
        <v>0</v>
      </c>
      <c r="G8" s="43">
        <f>IFERROR(VLOOKUP($E$1*1000+$G$1*100+$E$7*10+2,時間割登録!$A:$H,COLUMN(D1),FALSE),"")</f>
        <v>0</v>
      </c>
      <c r="H8" s="43">
        <f>IFERROR(VLOOKUP($E$1*1000+$G$1*100+$E$7*10+2,時間割登録!$A:$H,COLUMN(E1),FALSE),"")</f>
        <v>0</v>
      </c>
      <c r="I8" s="43">
        <f>IFERROR(VLOOKUP($E$1*1000+$G$1*100+$E$7*10+2,時間割登録!$A:$H,COLUMN(F1),FALSE),"")</f>
        <v>0</v>
      </c>
      <c r="J8" s="43">
        <f>IFERROR(VLOOKUP($E$1*1000+$G$1*100+$E$7*10+2,時間割登録!$A:$H,COLUMN(G1),FALSE),"")</f>
        <v>0</v>
      </c>
      <c r="K8" s="43">
        <f>IFERROR(VLOOKUP($E$1*1000+$G$1*100+$E$7*10+2,時間割登録!$A:$H,COLUMN(H1),FALSE),"")</f>
        <v>0</v>
      </c>
      <c r="L8" s="9"/>
    </row>
    <row r="9" spans="1:12" ht="88" customHeight="1">
      <c r="A9" s="2"/>
      <c r="D9" s="2"/>
      <c r="E9" s="274" t="s">
        <v>9</v>
      </c>
      <c r="F9" s="44">
        <f>IFERROR(VLOOKUP($E$1*1000+$G$1*100+$E$9*10+1,時間割登録!$A:$H,COLUMN(C1),FALSE),"")</f>
        <v>0</v>
      </c>
      <c r="G9" s="44">
        <f>IFERROR(VLOOKUP($E$1*1000+$G$1*100+$E$9*10+1,時間割登録!$A:$H,COLUMN(D1),FALSE),"")</f>
        <v>0</v>
      </c>
      <c r="H9" s="44">
        <f>IFERROR(VLOOKUP($E$1*1000+$G$1*100+$E$9*10+1,時間割登録!$A:$H,COLUMN(E1),FALSE),"")</f>
        <v>0</v>
      </c>
      <c r="I9" s="44">
        <f>IFERROR(VLOOKUP($E$1*1000+$G$1*100+$E$9*10+1,時間割登録!$A:$H,COLUMN(F1),FALSE),"")</f>
        <v>0</v>
      </c>
      <c r="J9" s="44">
        <f>IFERROR(VLOOKUP($E$1*1000+$G$1*100+$E$9*10+1,時間割登録!$A:$H,COLUMN(G1),FALSE),"")</f>
        <v>0</v>
      </c>
      <c r="K9" s="46">
        <f>IFERROR(VLOOKUP($E$1*1000+$G$1*100+$E$9*10+1,時間割登録!$A:$H,COLUMN(H1),FALSE),"")</f>
        <v>0</v>
      </c>
      <c r="L9" s="9"/>
    </row>
    <row r="10" spans="1:12" ht="29.15" customHeight="1">
      <c r="A10" s="2"/>
      <c r="D10" s="2"/>
      <c r="E10" s="275"/>
      <c r="F10" s="43">
        <f>IFERROR(VLOOKUP($E$1*1000+$G$1*100+$E$9*10+2,時間割登録!$A:$H,COLUMN(C1),FALSE),"")</f>
        <v>0</v>
      </c>
      <c r="G10" s="43">
        <f>IFERROR(VLOOKUP($E$1*1000+$G$1*100+$E$9*10+2,時間割登録!$A:$H,COLUMN(D1),FALSE),"")</f>
        <v>0</v>
      </c>
      <c r="H10" s="43">
        <f>IFERROR(VLOOKUP($E$1*1000+$G$1*100+$E$9*10+2,時間割登録!$A:$H,COLUMN(E1),FALSE),"")</f>
        <v>0</v>
      </c>
      <c r="I10" s="43">
        <f>IFERROR(VLOOKUP($E$1*1000+$G$1*100+$E$9*10+2,時間割登録!$A:$H,COLUMN(F1),FALSE),"")</f>
        <v>0</v>
      </c>
      <c r="J10" s="43">
        <f>IFERROR(VLOOKUP($E$1*1000+$G$1*100+$E$9*10+2,時間割登録!$A:$H,COLUMN(G1),FALSE),"")</f>
        <v>0</v>
      </c>
      <c r="K10" s="47">
        <f>IFERROR(VLOOKUP($E$1*1000+$G$1*100+$E$9*10+2,時間割登録!$A:$H,COLUMN(H1),FALSE),"")</f>
        <v>0</v>
      </c>
      <c r="L10" s="9"/>
    </row>
    <row r="11" spans="1:12" ht="88" customHeight="1">
      <c r="A11" s="2"/>
      <c r="D11" s="2"/>
      <c r="E11" s="271" t="s">
        <v>10</v>
      </c>
      <c r="F11" s="44">
        <f>IFERROR(VLOOKUP($E$1*1000+$G$1*100+$E$11*10+1,時間割登録!$A:$H,COLUMN(C1),FALSE),"")</f>
        <v>0</v>
      </c>
      <c r="G11" s="44">
        <f>IFERROR(VLOOKUP($E$1*1000+$G$1*100+$E$11*10+1,時間割登録!$A:$H,COLUMN(D1),FALSE),"")</f>
        <v>0</v>
      </c>
      <c r="H11" s="44">
        <f>IFERROR(VLOOKUP($E$1*1000+$G$1*100+$E$11*10+1,時間割登録!$A:$H,COLUMN(E1),FALSE),"")</f>
        <v>0</v>
      </c>
      <c r="I11" s="44">
        <f>IFERROR(VLOOKUP($E$1*1000+$G$1*100+$E$11*10+1,時間割登録!$A:$H,COLUMN(F1),FALSE),"")</f>
        <v>0</v>
      </c>
      <c r="J11" s="44">
        <f>IFERROR(VLOOKUP($E$1*1000+$G$1*100+$E$11*10+1,時間割登録!$A:$H,COLUMN(G1),FALSE),"")</f>
        <v>0</v>
      </c>
      <c r="K11" s="48">
        <f>IFERROR(VLOOKUP($E$1*1000+$G$1*100+$E$11*10+1,時間割登録!$A:$H,COLUMN(H1),FALSE),"")</f>
        <v>0</v>
      </c>
      <c r="L11" s="9"/>
    </row>
    <row r="12" spans="1:12" ht="29.15" customHeight="1">
      <c r="A12" s="2"/>
      <c r="D12" s="2"/>
      <c r="E12" s="271"/>
      <c r="F12" s="43">
        <f>IFERROR(VLOOKUP($E$1*1000+$G$1*100+$E$11*10+2,時間割登録!$A:$H,COLUMN(C1),FALSE),"")</f>
        <v>0</v>
      </c>
      <c r="G12" s="43">
        <f>IFERROR(VLOOKUP($E$1*1000+$G$1*100+$E$11*10+2,時間割登録!$A:$H,COLUMN(D1),FALSE),"")</f>
        <v>0</v>
      </c>
      <c r="H12" s="43">
        <f>IFERROR(VLOOKUP($E$1*1000+$G$1*100+$E$11*10+2,時間割登録!$A:$H,COLUMN(E1),FALSE),"")</f>
        <v>0</v>
      </c>
      <c r="I12" s="43">
        <f>IFERROR(VLOOKUP($E$1*1000+$G$1*100+$E$11*10+2,時間割登録!$A:$H,COLUMN(F1),FALSE),"")</f>
        <v>0</v>
      </c>
      <c r="J12" s="43">
        <f>IFERROR(VLOOKUP($E$1*1000+$G$1*100+$E$11*10+2,時間割登録!$A:$H,COLUMN(G1),FALSE),"")</f>
        <v>0</v>
      </c>
      <c r="K12" s="47">
        <f>IFERROR(VLOOKUP($E$1*1000+$G$1*100+$E$11*10+2,時間割登録!$A:$H,COLUMN(H1),FALSE),"")</f>
        <v>0</v>
      </c>
      <c r="L12" s="9"/>
    </row>
    <row r="13" spans="1:12" ht="88" customHeight="1">
      <c r="A13" s="2"/>
      <c r="B13" s="2"/>
      <c r="C13" s="2"/>
      <c r="D13" s="2"/>
      <c r="E13" s="271" t="s">
        <v>11</v>
      </c>
      <c r="F13" s="105">
        <f>IFERROR(VLOOKUP($E$1*1000+$G$1*100+$E$13*10+1,時間割登録!$A:$H,COLUMN(C1),FALSE),"")</f>
        <v>0</v>
      </c>
      <c r="G13" s="105">
        <f>IFERROR(VLOOKUP($E$1*1000+$G$1*100+$E$13*10+1,時間割登録!$A:$H,COLUMN(D1),FALSE),"")</f>
        <v>0</v>
      </c>
      <c r="H13" s="105">
        <f>IFERROR(VLOOKUP($E$1*1000+$G$1*100+$E$13*10+1,時間割登録!$A:$H,COLUMN(E1),FALSE),"")</f>
        <v>0</v>
      </c>
      <c r="I13" s="105">
        <f>IFERROR(VLOOKUP($E$1*1000+$G$1*100+$E$13*10+1,時間割登録!$A:$H,COLUMN(F1),FALSE),"")</f>
        <v>0</v>
      </c>
      <c r="J13" s="105">
        <f>IFERROR(VLOOKUP($E$1*1000+$G$1*100+$E$13*10+1,時間割登録!$A:$H,COLUMN(G1),FALSE),"")</f>
        <v>0</v>
      </c>
      <c r="K13" s="48">
        <f>IFERROR(VLOOKUP($E$1*1000+$G$1*100+$E$13*10+1,時間割登録!$A:$H,COLUMN(H1),FALSE),"")</f>
        <v>0</v>
      </c>
      <c r="L13" s="9"/>
    </row>
    <row r="14" spans="1:12" ht="29.15" customHeight="1">
      <c r="A14" s="2"/>
      <c r="B14" s="2"/>
      <c r="C14" s="2"/>
      <c r="D14" s="2"/>
      <c r="E14" s="271"/>
      <c r="F14" s="43">
        <f>IFERROR(VLOOKUP($E$1*1000+$G$1*100+$E$13*10+2,時間割登録!$A:$H,COLUMN(C1),FALSE),"")</f>
        <v>0</v>
      </c>
      <c r="G14" s="43">
        <f>IFERROR(VLOOKUP($E$1*1000+$G$1*100+$E$13*10+2,時間割登録!$A:$H,COLUMN(D1),FALSE),"")</f>
        <v>0</v>
      </c>
      <c r="H14" s="43">
        <f>IFERROR(VLOOKUP($E$1*1000+$G$1*100+$E$13*10+2,時間割登録!$A:$H,COLUMN(E1),FALSE),"")</f>
        <v>0</v>
      </c>
      <c r="I14" s="43">
        <f>IFERROR(VLOOKUP($E$1*1000+$G$1*100+$E$13*10+2,時間割登録!$A:$H,COLUMN(F1),FALSE),"")</f>
        <v>0</v>
      </c>
      <c r="J14" s="43">
        <f>IFERROR(VLOOKUP($E$1*1000+$G$1*100+$E$13*10+2,時間割登録!$A:$H,COLUMN(G1),FALSE),"")</f>
        <v>0</v>
      </c>
      <c r="K14" s="47">
        <f>IFERROR(VLOOKUP($E$1*1000+$G$1*100+$E$13*10+2,時間割登録!$A:$H,COLUMN(H1),FALSE),"")</f>
        <v>0</v>
      </c>
      <c r="L14" s="9"/>
    </row>
    <row r="15" spans="1:12" ht="88" customHeight="1">
      <c r="A15" s="2"/>
      <c r="B15" s="2"/>
      <c r="C15" s="2"/>
      <c r="D15" s="2"/>
      <c r="E15" s="272">
        <v>7</v>
      </c>
      <c r="F15" s="55"/>
      <c r="G15" s="51"/>
      <c r="H15" s="50"/>
      <c r="I15" s="50"/>
      <c r="J15" s="50"/>
      <c r="K15" s="111"/>
      <c r="L15" s="2"/>
    </row>
    <row r="16" spans="1:12" ht="29.15" customHeight="1">
      <c r="A16" s="2"/>
      <c r="B16" s="2"/>
      <c r="C16" s="2"/>
      <c r="D16" s="2"/>
      <c r="E16" s="272"/>
      <c r="F16" s="45"/>
      <c r="G16" s="52"/>
      <c r="H16" s="49"/>
      <c r="I16" s="49"/>
      <c r="J16" s="49"/>
      <c r="K16" s="111"/>
      <c r="L16" s="2"/>
    </row>
  </sheetData>
  <mergeCells count="8">
    <mergeCell ref="E11:E12"/>
    <mergeCell ref="E13:E14"/>
    <mergeCell ref="E15:E16"/>
    <mergeCell ref="I1:J1"/>
    <mergeCell ref="E3:E4"/>
    <mergeCell ref="E5:E6"/>
    <mergeCell ref="E7:E8"/>
    <mergeCell ref="E9:E10"/>
  </mergeCells>
  <phoneticPr fontId="3"/>
  <printOptions horizontalCentered="1" gridLinesSet="0"/>
  <pageMargins left="0.94488188976377963" right="0.23622047244094491" top="0.59055118110236227" bottom="0.59055118110236227" header="0" footer="0"/>
  <pageSetup paperSize="8" scale="126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Q43"/>
  <sheetViews>
    <sheetView topLeftCell="A16" zoomScaleNormal="100" workbookViewId="0">
      <selection activeCell="L31" sqref="L31"/>
    </sheetView>
  </sheetViews>
  <sheetFormatPr defaultColWidth="9.1796875" defaultRowHeight="13"/>
  <cols>
    <col min="1" max="1" width="3.54296875" style="161" customWidth="1"/>
    <col min="2" max="2" width="15.81640625" style="161" bestFit="1" customWidth="1"/>
    <col min="3" max="3" width="19" style="161" customWidth="1"/>
    <col min="4" max="4" width="3.1796875" style="161" customWidth="1"/>
    <col min="5" max="8" width="7.54296875" style="161" customWidth="1"/>
    <col min="9" max="9" width="7.54296875" style="192" customWidth="1"/>
    <col min="10" max="13" width="7.54296875" style="161" customWidth="1"/>
    <col min="14" max="14" width="7.54296875" style="192" customWidth="1"/>
    <col min="15" max="15" width="7.54296875" style="161" customWidth="1"/>
    <col min="16" max="16384" width="9.1796875" style="161"/>
  </cols>
  <sheetData>
    <row r="1" spans="1:17" ht="39.5" thickBot="1">
      <c r="A1" s="158"/>
      <c r="B1" s="258" t="str">
        <f>"年"&amp;クラス生徒一覧!A1&amp;"組"</f>
        <v>年1組</v>
      </c>
      <c r="C1" s="276" t="s">
        <v>94</v>
      </c>
      <c r="D1" s="277"/>
      <c r="E1" s="159" t="s">
        <v>66</v>
      </c>
      <c r="F1" s="159" t="s">
        <v>67</v>
      </c>
      <c r="G1" s="160" t="s">
        <v>68</v>
      </c>
      <c r="H1" s="160" t="s">
        <v>81</v>
      </c>
      <c r="I1" s="160"/>
      <c r="J1" s="160"/>
      <c r="K1" s="160"/>
      <c r="L1" s="160"/>
      <c r="M1" s="160"/>
      <c r="N1" s="160"/>
      <c r="O1" s="160"/>
    </row>
    <row r="2" spans="1:17" ht="21.75" customHeight="1" thickTop="1">
      <c r="A2" s="162">
        <v>1</v>
      </c>
      <c r="B2" s="193" t="str">
        <f>クラス生徒一覧!C6</f>
        <v/>
      </c>
      <c r="C2" s="194" t="str">
        <f>クラス生徒一覧!D6</f>
        <v/>
      </c>
      <c r="D2" s="195" t="str">
        <f>クラス生徒一覧!E6</f>
        <v/>
      </c>
      <c r="E2" s="163"/>
      <c r="F2" s="164"/>
      <c r="G2" s="164"/>
      <c r="H2" s="164"/>
      <c r="I2" s="165"/>
      <c r="J2" s="164"/>
      <c r="K2" s="164"/>
      <c r="L2" s="164"/>
      <c r="M2" s="164"/>
      <c r="N2" s="165"/>
      <c r="O2" s="164"/>
    </row>
    <row r="3" spans="1:17" ht="21.75" customHeight="1">
      <c r="A3" s="166">
        <v>2</v>
      </c>
      <c r="B3" s="196" t="str">
        <f>クラス生徒一覧!C7</f>
        <v/>
      </c>
      <c r="C3" s="197" t="str">
        <f>クラス生徒一覧!D7</f>
        <v/>
      </c>
      <c r="D3" s="198" t="str">
        <f>クラス生徒一覧!E7</f>
        <v/>
      </c>
      <c r="E3" s="167"/>
      <c r="F3" s="168"/>
      <c r="G3" s="168"/>
      <c r="H3" s="168"/>
      <c r="I3" s="169"/>
      <c r="J3" s="168"/>
      <c r="K3" s="168"/>
      <c r="L3" s="168"/>
      <c r="M3" s="168"/>
      <c r="N3" s="169"/>
      <c r="O3" s="168"/>
    </row>
    <row r="4" spans="1:17" ht="21.75" customHeight="1">
      <c r="A4" s="166">
        <v>3</v>
      </c>
      <c r="B4" s="196" t="str">
        <f>クラス生徒一覧!C8</f>
        <v/>
      </c>
      <c r="C4" s="197" t="str">
        <f>クラス生徒一覧!D8</f>
        <v/>
      </c>
      <c r="D4" s="198" t="str">
        <f>クラス生徒一覧!E8</f>
        <v/>
      </c>
      <c r="E4" s="170"/>
      <c r="F4" s="171"/>
      <c r="G4" s="171"/>
      <c r="H4" s="171"/>
      <c r="I4" s="172"/>
      <c r="J4" s="171"/>
      <c r="K4" s="171"/>
      <c r="L4" s="171"/>
      <c r="M4" s="171"/>
      <c r="N4" s="172"/>
      <c r="O4" s="171"/>
    </row>
    <row r="5" spans="1:17" ht="21.75" customHeight="1">
      <c r="A5" s="166">
        <v>4</v>
      </c>
      <c r="B5" s="196" t="str">
        <f>クラス生徒一覧!C9</f>
        <v/>
      </c>
      <c r="C5" s="197" t="str">
        <f>クラス生徒一覧!D9</f>
        <v/>
      </c>
      <c r="D5" s="198" t="str">
        <f>クラス生徒一覧!E9</f>
        <v/>
      </c>
      <c r="E5" s="167"/>
      <c r="F5" s="168"/>
      <c r="G5" s="173"/>
      <c r="H5" s="168"/>
      <c r="I5" s="169"/>
      <c r="J5" s="168"/>
      <c r="K5" s="168"/>
      <c r="L5" s="168"/>
      <c r="M5" s="168"/>
      <c r="N5" s="169"/>
      <c r="O5" s="168"/>
      <c r="P5" s="174"/>
      <c r="Q5" s="174"/>
    </row>
    <row r="6" spans="1:17" ht="21.75" customHeight="1" thickBot="1">
      <c r="A6" s="175">
        <v>5</v>
      </c>
      <c r="B6" s="199" t="str">
        <f>クラス生徒一覧!C10</f>
        <v/>
      </c>
      <c r="C6" s="200" t="str">
        <f>クラス生徒一覧!D10</f>
        <v/>
      </c>
      <c r="D6" s="201" t="str">
        <f>クラス生徒一覧!E10</f>
        <v/>
      </c>
      <c r="E6" s="170"/>
      <c r="F6" s="171"/>
      <c r="G6" s="171"/>
      <c r="H6" s="171"/>
      <c r="I6" s="176"/>
      <c r="J6" s="171"/>
      <c r="K6" s="171"/>
      <c r="L6" s="171"/>
      <c r="M6" s="171"/>
      <c r="N6" s="176"/>
      <c r="O6" s="171"/>
    </row>
    <row r="7" spans="1:17" ht="21.75" customHeight="1">
      <c r="A7" s="177">
        <v>6</v>
      </c>
      <c r="B7" s="202" t="str">
        <f>クラス生徒一覧!C11</f>
        <v/>
      </c>
      <c r="C7" s="203" t="str">
        <f>クラス生徒一覧!D11</f>
        <v/>
      </c>
      <c r="D7" s="204" t="str">
        <f>クラス生徒一覧!E11</f>
        <v/>
      </c>
      <c r="E7" s="178"/>
      <c r="F7" s="179"/>
      <c r="G7" s="179"/>
      <c r="H7" s="179"/>
      <c r="I7" s="180"/>
      <c r="J7" s="179"/>
      <c r="K7" s="179"/>
      <c r="L7" s="179"/>
      <c r="M7" s="179"/>
      <c r="N7" s="180"/>
      <c r="O7" s="179"/>
    </row>
    <row r="8" spans="1:17" ht="21.75" customHeight="1">
      <c r="A8" s="166">
        <v>7</v>
      </c>
      <c r="B8" s="196" t="str">
        <f>クラス生徒一覧!C12</f>
        <v/>
      </c>
      <c r="C8" s="197" t="str">
        <f>クラス生徒一覧!D12</f>
        <v/>
      </c>
      <c r="D8" s="198" t="str">
        <f>クラス生徒一覧!E12</f>
        <v/>
      </c>
      <c r="E8" s="170"/>
      <c r="F8" s="171"/>
      <c r="G8" s="171"/>
      <c r="H8" s="171"/>
      <c r="I8" s="172"/>
      <c r="J8" s="171"/>
      <c r="K8" s="171"/>
      <c r="L8" s="171"/>
      <c r="M8" s="171"/>
      <c r="N8" s="172"/>
      <c r="O8" s="171"/>
    </row>
    <row r="9" spans="1:17" ht="21.75" customHeight="1">
      <c r="A9" s="166">
        <v>8</v>
      </c>
      <c r="B9" s="196" t="str">
        <f>クラス生徒一覧!C13</f>
        <v/>
      </c>
      <c r="C9" s="197" t="str">
        <f>クラス生徒一覧!D13</f>
        <v/>
      </c>
      <c r="D9" s="198" t="str">
        <f>クラス生徒一覧!E13</f>
        <v/>
      </c>
      <c r="E9" s="167"/>
      <c r="F9" s="168"/>
      <c r="G9" s="168"/>
      <c r="H9" s="168"/>
      <c r="I9" s="169"/>
      <c r="J9" s="168"/>
      <c r="K9" s="168"/>
      <c r="L9" s="168"/>
      <c r="M9" s="168"/>
      <c r="N9" s="169"/>
      <c r="O9" s="168"/>
    </row>
    <row r="10" spans="1:17" ht="21.75" customHeight="1">
      <c r="A10" s="166">
        <v>9</v>
      </c>
      <c r="B10" s="196" t="str">
        <f>クラス生徒一覧!C14</f>
        <v/>
      </c>
      <c r="C10" s="205" t="str">
        <f>クラス生徒一覧!D14</f>
        <v/>
      </c>
      <c r="D10" s="198" t="str">
        <f>クラス生徒一覧!E14</f>
        <v/>
      </c>
      <c r="E10" s="170"/>
      <c r="F10" s="171"/>
      <c r="G10" s="171"/>
      <c r="H10" s="171"/>
      <c r="I10" s="176"/>
      <c r="J10" s="171"/>
      <c r="K10" s="171"/>
      <c r="L10" s="171"/>
      <c r="M10" s="171"/>
      <c r="N10" s="176"/>
      <c r="O10" s="171"/>
    </row>
    <row r="11" spans="1:17" ht="21.75" customHeight="1" thickBot="1">
      <c r="A11" s="181">
        <v>10</v>
      </c>
      <c r="B11" s="206" t="str">
        <f>クラス生徒一覧!C15</f>
        <v/>
      </c>
      <c r="C11" s="207" t="str">
        <f>クラス生徒一覧!D15</f>
        <v/>
      </c>
      <c r="D11" s="208" t="str">
        <f>クラス生徒一覧!E15</f>
        <v/>
      </c>
      <c r="E11" s="182"/>
      <c r="F11" s="183"/>
      <c r="G11" s="183"/>
      <c r="H11" s="183"/>
      <c r="I11" s="184"/>
      <c r="J11" s="183"/>
      <c r="K11" s="183"/>
      <c r="L11" s="183"/>
      <c r="M11" s="183"/>
      <c r="N11" s="184"/>
      <c r="O11" s="183"/>
    </row>
    <row r="12" spans="1:17" ht="21.75" customHeight="1">
      <c r="A12" s="162">
        <v>11</v>
      </c>
      <c r="B12" s="209" t="str">
        <f>クラス生徒一覧!C16</f>
        <v/>
      </c>
      <c r="C12" s="210" t="str">
        <f>クラス生徒一覧!D16</f>
        <v/>
      </c>
      <c r="D12" s="211" t="str">
        <f>クラス生徒一覧!E16</f>
        <v/>
      </c>
      <c r="E12" s="170"/>
      <c r="F12" s="171"/>
      <c r="G12" s="171"/>
      <c r="H12" s="171"/>
      <c r="I12" s="172"/>
      <c r="J12" s="171"/>
      <c r="K12" s="171"/>
      <c r="L12" s="171"/>
      <c r="M12" s="171"/>
      <c r="N12" s="172"/>
      <c r="O12" s="171"/>
    </row>
    <row r="13" spans="1:17" ht="21.75" customHeight="1">
      <c r="A13" s="166">
        <v>12</v>
      </c>
      <c r="B13" s="196" t="str">
        <f>クラス生徒一覧!C17</f>
        <v/>
      </c>
      <c r="C13" s="197" t="str">
        <f>クラス生徒一覧!D17</f>
        <v/>
      </c>
      <c r="D13" s="198" t="str">
        <f>クラス生徒一覧!E17</f>
        <v/>
      </c>
      <c r="E13" s="167"/>
      <c r="F13" s="168"/>
      <c r="G13" s="168"/>
      <c r="H13" s="168"/>
      <c r="I13" s="185"/>
      <c r="J13" s="168"/>
      <c r="K13" s="168"/>
      <c r="L13" s="168"/>
      <c r="M13" s="168"/>
      <c r="N13" s="185"/>
      <c r="O13" s="168"/>
    </row>
    <row r="14" spans="1:17" ht="21.75" customHeight="1">
      <c r="A14" s="166">
        <v>13</v>
      </c>
      <c r="B14" s="196" t="str">
        <f>クラス生徒一覧!C18</f>
        <v/>
      </c>
      <c r="C14" s="197" t="str">
        <f>クラス生徒一覧!D18</f>
        <v/>
      </c>
      <c r="D14" s="198" t="str">
        <f>クラス生徒一覧!E18</f>
        <v/>
      </c>
      <c r="E14" s="170"/>
      <c r="F14" s="171"/>
      <c r="G14" s="171"/>
      <c r="H14" s="171"/>
      <c r="I14" s="172"/>
      <c r="J14" s="171"/>
      <c r="K14" s="171"/>
      <c r="L14" s="171"/>
      <c r="M14" s="171"/>
      <c r="N14" s="172"/>
      <c r="O14" s="171"/>
    </row>
    <row r="15" spans="1:17" ht="21.75" customHeight="1">
      <c r="A15" s="166">
        <v>14</v>
      </c>
      <c r="B15" s="196" t="str">
        <f>クラス生徒一覧!C19</f>
        <v/>
      </c>
      <c r="C15" s="197" t="str">
        <f>クラス生徒一覧!D19</f>
        <v/>
      </c>
      <c r="D15" s="198" t="str">
        <f>クラス生徒一覧!E19</f>
        <v/>
      </c>
      <c r="E15" s="167"/>
      <c r="F15" s="168"/>
      <c r="G15" s="173"/>
      <c r="H15" s="168"/>
      <c r="I15" s="185"/>
      <c r="J15" s="168"/>
      <c r="K15" s="168"/>
      <c r="L15" s="168"/>
      <c r="M15" s="168"/>
      <c r="N15" s="185"/>
      <c r="O15" s="168"/>
    </row>
    <row r="16" spans="1:17" ht="21.75" customHeight="1" thickBot="1">
      <c r="A16" s="175">
        <v>15</v>
      </c>
      <c r="B16" s="199" t="str">
        <f>クラス生徒一覧!C20</f>
        <v/>
      </c>
      <c r="C16" s="200" t="str">
        <f>クラス生徒一覧!D20</f>
        <v/>
      </c>
      <c r="D16" s="201" t="str">
        <f>クラス生徒一覧!E20</f>
        <v/>
      </c>
      <c r="E16" s="170"/>
      <c r="F16" s="171"/>
      <c r="G16" s="171"/>
      <c r="H16" s="171"/>
      <c r="I16" s="172"/>
      <c r="J16" s="171"/>
      <c r="K16" s="171"/>
      <c r="L16" s="171"/>
      <c r="M16" s="171"/>
      <c r="N16" s="172"/>
      <c r="O16" s="171"/>
    </row>
    <row r="17" spans="1:15" ht="21.75" customHeight="1">
      <c r="A17" s="177">
        <v>16</v>
      </c>
      <c r="B17" s="202" t="str">
        <f>クラス生徒一覧!C21</f>
        <v/>
      </c>
      <c r="C17" s="203" t="str">
        <f>クラス生徒一覧!D21</f>
        <v/>
      </c>
      <c r="D17" s="204" t="str">
        <f>クラス生徒一覧!E21</f>
        <v/>
      </c>
      <c r="E17" s="178"/>
      <c r="F17" s="179"/>
      <c r="G17" s="186"/>
      <c r="H17" s="179"/>
      <c r="I17" s="187"/>
      <c r="J17" s="179"/>
      <c r="K17" s="179"/>
      <c r="L17" s="179"/>
      <c r="M17" s="179"/>
      <c r="N17" s="187"/>
      <c r="O17" s="179"/>
    </row>
    <row r="18" spans="1:15" ht="21.75" customHeight="1">
      <c r="A18" s="166">
        <v>17</v>
      </c>
      <c r="B18" s="196" t="str">
        <f>クラス生徒一覧!C22</f>
        <v/>
      </c>
      <c r="C18" s="197" t="str">
        <f>クラス生徒一覧!D22</f>
        <v/>
      </c>
      <c r="D18" s="198" t="str">
        <f>クラス生徒一覧!E22</f>
        <v/>
      </c>
      <c r="E18" s="170"/>
      <c r="F18" s="171"/>
      <c r="G18" s="188"/>
      <c r="H18" s="171"/>
      <c r="I18" s="172"/>
      <c r="J18" s="171"/>
      <c r="K18" s="171"/>
      <c r="L18" s="171"/>
      <c r="M18" s="171"/>
      <c r="N18" s="172"/>
      <c r="O18" s="171"/>
    </row>
    <row r="19" spans="1:15" ht="21.75" customHeight="1">
      <c r="A19" s="166">
        <v>18</v>
      </c>
      <c r="B19" s="196" t="str">
        <f>クラス生徒一覧!C23</f>
        <v/>
      </c>
      <c r="C19" s="197" t="str">
        <f>クラス生徒一覧!D23</f>
        <v/>
      </c>
      <c r="D19" s="198" t="str">
        <f>クラス生徒一覧!E23</f>
        <v/>
      </c>
      <c r="E19" s="167"/>
      <c r="F19" s="168"/>
      <c r="G19" s="168"/>
      <c r="H19" s="168"/>
      <c r="I19" s="169"/>
      <c r="J19" s="168"/>
      <c r="K19" s="168"/>
      <c r="L19" s="168"/>
      <c r="M19" s="168"/>
      <c r="N19" s="169"/>
      <c r="O19" s="168"/>
    </row>
    <row r="20" spans="1:15" ht="21.75" customHeight="1">
      <c r="A20" s="166">
        <v>19</v>
      </c>
      <c r="B20" s="196" t="str">
        <f>クラス生徒一覧!C24</f>
        <v/>
      </c>
      <c r="C20" s="197" t="str">
        <f>クラス生徒一覧!D24</f>
        <v/>
      </c>
      <c r="D20" s="198" t="str">
        <f>クラス生徒一覧!E24</f>
        <v/>
      </c>
      <c r="E20" s="170"/>
      <c r="F20" s="171"/>
      <c r="G20" s="171"/>
      <c r="H20" s="171"/>
      <c r="I20" s="176"/>
      <c r="J20" s="171"/>
      <c r="K20" s="171"/>
      <c r="L20" s="171"/>
      <c r="M20" s="171"/>
      <c r="N20" s="176"/>
      <c r="O20" s="171"/>
    </row>
    <row r="21" spans="1:15" ht="21.75" customHeight="1" thickBot="1">
      <c r="A21" s="181">
        <v>20</v>
      </c>
      <c r="B21" s="206" t="str">
        <f>クラス生徒一覧!C25</f>
        <v/>
      </c>
      <c r="C21" s="207" t="str">
        <f>クラス生徒一覧!D25</f>
        <v/>
      </c>
      <c r="D21" s="208" t="str">
        <f>クラス生徒一覧!E25</f>
        <v/>
      </c>
      <c r="E21" s="182"/>
      <c r="F21" s="183"/>
      <c r="G21" s="183"/>
      <c r="H21" s="183"/>
      <c r="I21" s="184"/>
      <c r="J21" s="183"/>
      <c r="K21" s="183"/>
      <c r="L21" s="183"/>
      <c r="M21" s="183"/>
      <c r="N21" s="184"/>
      <c r="O21" s="183"/>
    </row>
    <row r="22" spans="1:15" ht="21.75" customHeight="1">
      <c r="A22" s="162">
        <v>21</v>
      </c>
      <c r="B22" s="209" t="str">
        <f>クラス生徒一覧!C26</f>
        <v/>
      </c>
      <c r="C22" s="210" t="str">
        <f>クラス生徒一覧!D26</f>
        <v/>
      </c>
      <c r="D22" s="211" t="str">
        <f>クラス生徒一覧!E26</f>
        <v/>
      </c>
      <c r="E22" s="170"/>
      <c r="F22" s="171"/>
      <c r="G22" s="171"/>
      <c r="H22" s="171"/>
      <c r="I22" s="172"/>
      <c r="J22" s="171"/>
      <c r="K22" s="171"/>
      <c r="L22" s="171"/>
      <c r="M22" s="171"/>
      <c r="N22" s="172"/>
      <c r="O22" s="171"/>
    </row>
    <row r="23" spans="1:15" ht="21.75" customHeight="1">
      <c r="A23" s="166">
        <v>22</v>
      </c>
      <c r="B23" s="196" t="str">
        <f>クラス生徒一覧!C27</f>
        <v/>
      </c>
      <c r="C23" s="197" t="str">
        <f>クラス生徒一覧!D27</f>
        <v/>
      </c>
      <c r="D23" s="198" t="str">
        <f>クラス生徒一覧!E27</f>
        <v/>
      </c>
      <c r="E23" s="167"/>
      <c r="F23" s="168"/>
      <c r="G23" s="168"/>
      <c r="H23" s="168"/>
      <c r="I23" s="169"/>
      <c r="J23" s="168"/>
      <c r="K23" s="168"/>
      <c r="L23" s="168"/>
      <c r="M23" s="168"/>
      <c r="N23" s="169"/>
      <c r="O23" s="168"/>
    </row>
    <row r="24" spans="1:15" ht="21.75" customHeight="1">
      <c r="A24" s="166">
        <v>23</v>
      </c>
      <c r="B24" s="196" t="str">
        <f>クラス生徒一覧!C28</f>
        <v/>
      </c>
      <c r="C24" s="197" t="str">
        <f>クラス生徒一覧!D28</f>
        <v/>
      </c>
      <c r="D24" s="198" t="str">
        <f>クラス生徒一覧!E28</f>
        <v/>
      </c>
      <c r="E24" s="170"/>
      <c r="F24" s="171"/>
      <c r="G24" s="171"/>
      <c r="H24" s="171"/>
      <c r="I24" s="172"/>
      <c r="J24" s="171"/>
      <c r="K24" s="171"/>
      <c r="L24" s="171"/>
      <c r="M24" s="171"/>
      <c r="N24" s="172"/>
      <c r="O24" s="171"/>
    </row>
    <row r="25" spans="1:15" ht="21.75" customHeight="1">
      <c r="A25" s="166">
        <v>24</v>
      </c>
      <c r="B25" s="196" t="str">
        <f>クラス生徒一覧!C29</f>
        <v/>
      </c>
      <c r="C25" s="197" t="str">
        <f>クラス生徒一覧!D29</f>
        <v/>
      </c>
      <c r="D25" s="198" t="str">
        <f>クラス生徒一覧!E29</f>
        <v/>
      </c>
      <c r="E25" s="167"/>
      <c r="F25" s="168"/>
      <c r="G25" s="168"/>
      <c r="H25" s="168"/>
      <c r="I25" s="169"/>
      <c r="J25" s="168"/>
      <c r="K25" s="168"/>
      <c r="L25" s="168"/>
      <c r="M25" s="168"/>
      <c r="N25" s="169"/>
      <c r="O25" s="168"/>
    </row>
    <row r="26" spans="1:15" ht="21.75" customHeight="1" thickBot="1">
      <c r="A26" s="175">
        <v>25</v>
      </c>
      <c r="B26" s="199" t="str">
        <f>クラス生徒一覧!C30</f>
        <v/>
      </c>
      <c r="C26" s="200" t="str">
        <f>クラス生徒一覧!D30</f>
        <v/>
      </c>
      <c r="D26" s="201" t="str">
        <f>クラス生徒一覧!E30</f>
        <v/>
      </c>
      <c r="E26" s="170"/>
      <c r="F26" s="171"/>
      <c r="G26" s="171"/>
      <c r="H26" s="171"/>
      <c r="I26" s="172"/>
      <c r="J26" s="171"/>
      <c r="K26" s="171"/>
      <c r="L26" s="171"/>
      <c r="M26" s="171"/>
      <c r="N26" s="172"/>
      <c r="O26" s="171"/>
    </row>
    <row r="27" spans="1:15" ht="21.75" customHeight="1">
      <c r="A27" s="177">
        <v>26</v>
      </c>
      <c r="B27" s="202" t="str">
        <f>クラス生徒一覧!C31</f>
        <v/>
      </c>
      <c r="C27" s="203" t="str">
        <f>クラス生徒一覧!D31</f>
        <v/>
      </c>
      <c r="D27" s="204" t="str">
        <f>クラス生徒一覧!E31</f>
        <v/>
      </c>
      <c r="E27" s="178"/>
      <c r="F27" s="179"/>
      <c r="G27" s="179"/>
      <c r="H27" s="179"/>
      <c r="I27" s="187"/>
      <c r="J27" s="179"/>
      <c r="K27" s="179"/>
      <c r="L27" s="179"/>
      <c r="M27" s="179"/>
      <c r="N27" s="187"/>
      <c r="O27" s="179"/>
    </row>
    <row r="28" spans="1:15" ht="21.75" customHeight="1">
      <c r="A28" s="166">
        <v>27</v>
      </c>
      <c r="B28" s="196" t="str">
        <f>クラス生徒一覧!C32</f>
        <v/>
      </c>
      <c r="C28" s="197" t="str">
        <f>クラス生徒一覧!D32</f>
        <v/>
      </c>
      <c r="D28" s="198" t="str">
        <f>クラス生徒一覧!E32</f>
        <v/>
      </c>
      <c r="E28" s="170"/>
      <c r="F28" s="171"/>
      <c r="G28" s="171"/>
      <c r="H28" s="171"/>
      <c r="I28" s="176"/>
      <c r="J28" s="171"/>
      <c r="K28" s="171"/>
      <c r="L28" s="171"/>
      <c r="M28" s="171"/>
      <c r="N28" s="176"/>
      <c r="O28" s="171"/>
    </row>
    <row r="29" spans="1:15" ht="21.75" customHeight="1">
      <c r="A29" s="166">
        <v>28</v>
      </c>
      <c r="B29" s="196" t="str">
        <f>クラス生徒一覧!C33</f>
        <v/>
      </c>
      <c r="C29" s="197" t="str">
        <f>クラス生徒一覧!D33</f>
        <v/>
      </c>
      <c r="D29" s="198" t="str">
        <f>クラス生徒一覧!E33</f>
        <v/>
      </c>
      <c r="E29" s="167"/>
      <c r="F29" s="168"/>
      <c r="G29" s="168"/>
      <c r="H29" s="168"/>
      <c r="I29" s="169"/>
      <c r="J29" s="168"/>
      <c r="K29" s="168"/>
      <c r="L29" s="168"/>
      <c r="M29" s="168"/>
      <c r="N29" s="169"/>
      <c r="O29" s="168"/>
    </row>
    <row r="30" spans="1:15" ht="21.75" customHeight="1">
      <c r="A30" s="166">
        <v>29</v>
      </c>
      <c r="B30" s="196" t="str">
        <f>クラス生徒一覧!C34</f>
        <v/>
      </c>
      <c r="C30" s="197" t="str">
        <f>クラス生徒一覧!D34</f>
        <v/>
      </c>
      <c r="D30" s="198" t="str">
        <f>クラス生徒一覧!E34</f>
        <v/>
      </c>
      <c r="E30" s="170"/>
      <c r="F30" s="171"/>
      <c r="G30" s="171"/>
      <c r="H30" s="171"/>
      <c r="I30" s="172"/>
      <c r="J30" s="171"/>
      <c r="K30" s="171"/>
      <c r="L30" s="171"/>
      <c r="M30" s="171"/>
      <c r="N30" s="172"/>
      <c r="O30" s="171"/>
    </row>
    <row r="31" spans="1:15" ht="21.75" customHeight="1" thickBot="1">
      <c r="A31" s="181">
        <v>30</v>
      </c>
      <c r="B31" s="206" t="str">
        <f>クラス生徒一覧!C35</f>
        <v/>
      </c>
      <c r="C31" s="207" t="str">
        <f>クラス生徒一覧!D35</f>
        <v/>
      </c>
      <c r="D31" s="208" t="str">
        <f>クラス生徒一覧!E35</f>
        <v/>
      </c>
      <c r="E31" s="182"/>
      <c r="F31" s="183"/>
      <c r="G31" s="183"/>
      <c r="H31" s="183"/>
      <c r="I31" s="184"/>
      <c r="J31" s="183"/>
      <c r="K31" s="183"/>
      <c r="L31" s="183"/>
      <c r="M31" s="183"/>
      <c r="N31" s="184"/>
      <c r="O31" s="183"/>
    </row>
    <row r="32" spans="1:15" ht="21.75" customHeight="1">
      <c r="A32" s="162">
        <v>31</v>
      </c>
      <c r="B32" s="209" t="str">
        <f>クラス生徒一覧!C36</f>
        <v/>
      </c>
      <c r="C32" s="210" t="str">
        <f>クラス生徒一覧!D36</f>
        <v/>
      </c>
      <c r="D32" s="211" t="str">
        <f>クラス生徒一覧!E36</f>
        <v/>
      </c>
      <c r="E32" s="170"/>
      <c r="F32" s="171"/>
      <c r="G32" s="171"/>
      <c r="H32" s="171"/>
      <c r="I32" s="172"/>
      <c r="J32" s="171"/>
      <c r="K32" s="171"/>
      <c r="L32" s="171"/>
      <c r="M32" s="171"/>
      <c r="N32" s="172"/>
      <c r="O32" s="171"/>
    </row>
    <row r="33" spans="1:15" ht="21.75" customHeight="1">
      <c r="A33" s="166">
        <v>32</v>
      </c>
      <c r="B33" s="196" t="str">
        <f>クラス生徒一覧!C37</f>
        <v/>
      </c>
      <c r="C33" s="197" t="str">
        <f>クラス生徒一覧!D37</f>
        <v/>
      </c>
      <c r="D33" s="198" t="str">
        <f>クラス生徒一覧!E37</f>
        <v/>
      </c>
      <c r="E33" s="167"/>
      <c r="F33" s="168"/>
      <c r="G33" s="168"/>
      <c r="H33" s="168"/>
      <c r="I33" s="169"/>
      <c r="J33" s="168"/>
      <c r="K33" s="168"/>
      <c r="L33" s="168"/>
      <c r="M33" s="168"/>
      <c r="N33" s="169"/>
      <c r="O33" s="168"/>
    </row>
    <row r="34" spans="1:15" ht="21.75" customHeight="1">
      <c r="A34" s="166">
        <v>33</v>
      </c>
      <c r="B34" s="196" t="str">
        <f>クラス生徒一覧!C38</f>
        <v/>
      </c>
      <c r="C34" s="197" t="str">
        <f>クラス生徒一覧!D38</f>
        <v/>
      </c>
      <c r="D34" s="198" t="str">
        <f>クラス生徒一覧!E38</f>
        <v/>
      </c>
      <c r="E34" s="170"/>
      <c r="F34" s="171"/>
      <c r="G34" s="171"/>
      <c r="H34" s="171"/>
      <c r="I34" s="176"/>
      <c r="J34" s="171"/>
      <c r="K34" s="171"/>
      <c r="L34" s="171"/>
      <c r="M34" s="171"/>
      <c r="N34" s="176"/>
      <c r="O34" s="171"/>
    </row>
    <row r="35" spans="1:15" ht="21.75" customHeight="1">
      <c r="A35" s="166">
        <v>34</v>
      </c>
      <c r="B35" s="196" t="str">
        <f>クラス生徒一覧!C39</f>
        <v/>
      </c>
      <c r="C35" s="197" t="str">
        <f>クラス生徒一覧!D39</f>
        <v/>
      </c>
      <c r="D35" s="198" t="str">
        <f>クラス生徒一覧!E39</f>
        <v/>
      </c>
      <c r="E35" s="167"/>
      <c r="F35" s="168"/>
      <c r="G35" s="168"/>
      <c r="H35" s="168"/>
      <c r="I35" s="169"/>
      <c r="J35" s="168"/>
      <c r="K35" s="168"/>
      <c r="L35" s="168"/>
      <c r="M35" s="168"/>
      <c r="N35" s="169"/>
      <c r="O35" s="168"/>
    </row>
    <row r="36" spans="1:15" ht="21.75" customHeight="1" thickBot="1">
      <c r="A36" s="181">
        <v>35</v>
      </c>
      <c r="B36" s="206" t="str">
        <f>クラス生徒一覧!C40</f>
        <v/>
      </c>
      <c r="C36" s="207" t="str">
        <f>クラス生徒一覧!D40</f>
        <v/>
      </c>
      <c r="D36" s="208" t="str">
        <f>クラス生徒一覧!E40</f>
        <v/>
      </c>
      <c r="E36" s="189"/>
      <c r="F36" s="190"/>
      <c r="G36" s="190"/>
      <c r="H36" s="190"/>
      <c r="I36" s="191"/>
      <c r="J36" s="190"/>
      <c r="K36" s="190"/>
      <c r="L36" s="190"/>
      <c r="M36" s="190"/>
      <c r="N36" s="191"/>
      <c r="O36" s="190"/>
    </row>
    <row r="37" spans="1:15" ht="21" customHeight="1">
      <c r="A37" s="162">
        <v>36</v>
      </c>
      <c r="B37" s="209" t="str">
        <f>クラス生徒一覧!C41</f>
        <v/>
      </c>
      <c r="C37" s="212" t="str">
        <f>クラス生徒一覧!D41</f>
        <v/>
      </c>
      <c r="D37" s="204" t="str">
        <f>クラス生徒一覧!E41</f>
        <v/>
      </c>
      <c r="E37" s="163"/>
      <c r="F37" s="164"/>
      <c r="G37" s="164"/>
      <c r="H37" s="164"/>
      <c r="I37" s="165"/>
      <c r="J37" s="164"/>
      <c r="K37" s="164"/>
      <c r="L37" s="164"/>
      <c r="M37" s="164"/>
      <c r="N37" s="165"/>
      <c r="O37" s="164"/>
    </row>
    <row r="38" spans="1:15" ht="21" customHeight="1">
      <c r="A38" s="166">
        <v>37</v>
      </c>
      <c r="B38" s="196" t="str">
        <f>クラス生徒一覧!C42</f>
        <v/>
      </c>
      <c r="C38" s="213" t="str">
        <f>クラス生徒一覧!D42</f>
        <v/>
      </c>
      <c r="D38" s="198" t="str">
        <f>クラス生徒一覧!E42</f>
        <v/>
      </c>
      <c r="E38" s="170"/>
      <c r="F38" s="171"/>
      <c r="G38" s="171"/>
      <c r="H38" s="171"/>
      <c r="I38" s="172"/>
      <c r="J38" s="171"/>
      <c r="K38" s="171"/>
      <c r="L38" s="171"/>
      <c r="M38" s="171"/>
      <c r="N38" s="172"/>
      <c r="O38" s="171"/>
    </row>
    <row r="39" spans="1:15" ht="21" customHeight="1">
      <c r="A39" s="166">
        <v>38</v>
      </c>
      <c r="B39" s="196" t="str">
        <f>クラス生徒一覧!C43</f>
        <v/>
      </c>
      <c r="C39" s="213" t="str">
        <f>クラス生徒一覧!D43</f>
        <v/>
      </c>
      <c r="D39" s="198" t="str">
        <f>クラス生徒一覧!E43</f>
        <v/>
      </c>
      <c r="E39" s="167"/>
      <c r="F39" s="168"/>
      <c r="G39" s="168"/>
      <c r="H39" s="168"/>
      <c r="I39" s="169"/>
      <c r="J39" s="168"/>
      <c r="K39" s="168"/>
      <c r="L39" s="168"/>
      <c r="M39" s="168"/>
      <c r="N39" s="169"/>
      <c r="O39" s="168"/>
    </row>
    <row r="40" spans="1:15" ht="21" customHeight="1">
      <c r="A40" s="166">
        <v>39</v>
      </c>
      <c r="B40" s="196" t="str">
        <f>クラス生徒一覧!C44</f>
        <v/>
      </c>
      <c r="C40" s="213" t="str">
        <f>クラス生徒一覧!D44</f>
        <v/>
      </c>
      <c r="D40" s="198" t="str">
        <f>クラス生徒一覧!E44</f>
        <v/>
      </c>
      <c r="E40" s="170"/>
      <c r="F40" s="171"/>
      <c r="G40" s="171"/>
      <c r="H40" s="171"/>
      <c r="I40" s="172"/>
      <c r="J40" s="171"/>
      <c r="K40" s="171"/>
      <c r="L40" s="171"/>
      <c r="M40" s="171"/>
      <c r="N40" s="172"/>
      <c r="O40" s="171"/>
    </row>
    <row r="41" spans="1:15" ht="21" customHeight="1" thickBot="1">
      <c r="A41" s="181">
        <v>40</v>
      </c>
      <c r="B41" s="206" t="str">
        <f>クラス生徒一覧!C45</f>
        <v/>
      </c>
      <c r="C41" s="214" t="str">
        <f>クラス生徒一覧!D45</f>
        <v/>
      </c>
      <c r="D41" s="208" t="str">
        <f>クラス生徒一覧!E45</f>
        <v/>
      </c>
      <c r="E41" s="182"/>
      <c r="F41" s="183"/>
      <c r="G41" s="183"/>
      <c r="H41" s="183"/>
      <c r="I41" s="184"/>
      <c r="J41" s="183"/>
      <c r="K41" s="183"/>
      <c r="L41" s="183"/>
      <c r="M41" s="183"/>
      <c r="N41" s="184"/>
      <c r="O41" s="183"/>
    </row>
    <row r="43" spans="1:15">
      <c r="B43" s="174"/>
      <c r="C43" s="174"/>
    </row>
  </sheetData>
  <mergeCells count="1">
    <mergeCell ref="C1:D1"/>
  </mergeCells>
  <phoneticPr fontId="14"/>
  <conditionalFormatting sqref="A2">
    <cfRule type="expression" dxfId="76" priority="75" stopIfTrue="1">
      <formula>IF(D2="女",1,0)</formula>
    </cfRule>
  </conditionalFormatting>
  <conditionalFormatting sqref="A3">
    <cfRule type="expression" dxfId="75" priority="74" stopIfTrue="1">
      <formula>IF(D3="女",1,0)</formula>
    </cfRule>
  </conditionalFormatting>
  <conditionalFormatting sqref="A4">
    <cfRule type="expression" dxfId="74" priority="73" stopIfTrue="1">
      <formula>IF(D4="女",1,0)</formula>
    </cfRule>
  </conditionalFormatting>
  <conditionalFormatting sqref="A5">
    <cfRule type="expression" dxfId="73" priority="72" stopIfTrue="1">
      <formula>IF(D5="女",1,0)</formula>
    </cfRule>
  </conditionalFormatting>
  <conditionalFormatting sqref="A6">
    <cfRule type="expression" dxfId="72" priority="71" stopIfTrue="1">
      <formula>IF(D6="女",1,0)</formula>
    </cfRule>
  </conditionalFormatting>
  <conditionalFormatting sqref="A7">
    <cfRule type="expression" dxfId="71" priority="70" stopIfTrue="1">
      <formula>IF(D7="女",1,0)</formula>
    </cfRule>
  </conditionalFormatting>
  <conditionalFormatting sqref="A8">
    <cfRule type="expression" dxfId="70" priority="69" stopIfTrue="1">
      <formula>IF(D8="女",1,0)</formula>
    </cfRule>
  </conditionalFormatting>
  <conditionalFormatting sqref="A9">
    <cfRule type="expression" dxfId="69" priority="68" stopIfTrue="1">
      <formula>IF(D9="女",1,0)</formula>
    </cfRule>
  </conditionalFormatting>
  <conditionalFormatting sqref="A10">
    <cfRule type="expression" dxfId="68" priority="67" stopIfTrue="1">
      <formula>IF(D10="女",1,0)</formula>
    </cfRule>
  </conditionalFormatting>
  <conditionalFormatting sqref="A11">
    <cfRule type="expression" dxfId="67" priority="66" stopIfTrue="1">
      <formula>IF(D11="女",1,0)</formula>
    </cfRule>
  </conditionalFormatting>
  <conditionalFormatting sqref="A12">
    <cfRule type="expression" dxfId="66" priority="65" stopIfTrue="1">
      <formula>IF(D12="女",1,0)</formula>
    </cfRule>
  </conditionalFormatting>
  <conditionalFormatting sqref="A13">
    <cfRule type="expression" dxfId="65" priority="64" stopIfTrue="1">
      <formula>IF(D13="女",1,0)</formula>
    </cfRule>
  </conditionalFormatting>
  <conditionalFormatting sqref="A14">
    <cfRule type="expression" dxfId="64" priority="63" stopIfTrue="1">
      <formula>IF(D14="女",1,0)</formula>
    </cfRule>
  </conditionalFormatting>
  <conditionalFormatting sqref="A15">
    <cfRule type="expression" dxfId="63" priority="62" stopIfTrue="1">
      <formula>IF(D15="女",1,0)</formula>
    </cfRule>
  </conditionalFormatting>
  <conditionalFormatting sqref="A16">
    <cfRule type="expression" dxfId="62" priority="61" stopIfTrue="1">
      <formula>IF(E16="女",1,0)</formula>
    </cfRule>
  </conditionalFormatting>
  <conditionalFormatting sqref="A17">
    <cfRule type="expression" dxfId="61" priority="60" stopIfTrue="1">
      <formula>IF(E17="女",1,0)</formula>
    </cfRule>
  </conditionalFormatting>
  <conditionalFormatting sqref="A18">
    <cfRule type="expression" dxfId="60" priority="59" stopIfTrue="1">
      <formula>IF(E18="女",1,0)</formula>
    </cfRule>
  </conditionalFormatting>
  <conditionalFormatting sqref="A19">
    <cfRule type="expression" dxfId="59" priority="58" stopIfTrue="1">
      <formula>IF(E19="女",1,0)</formula>
    </cfRule>
  </conditionalFormatting>
  <conditionalFormatting sqref="A20">
    <cfRule type="expression" dxfId="58" priority="57" stopIfTrue="1">
      <formula>IF(E20="女",1,0)</formula>
    </cfRule>
  </conditionalFormatting>
  <conditionalFormatting sqref="A21">
    <cfRule type="expression" dxfId="57" priority="56" stopIfTrue="1">
      <formula>IF(E21="女",1,0)</formula>
    </cfRule>
  </conditionalFormatting>
  <conditionalFormatting sqref="A22">
    <cfRule type="expression" dxfId="56" priority="55" stopIfTrue="1">
      <formula>IF(E22="女",1,0)</formula>
    </cfRule>
  </conditionalFormatting>
  <conditionalFormatting sqref="A23">
    <cfRule type="expression" dxfId="55" priority="54" stopIfTrue="1">
      <formula>IF(E23="女",1,0)</formula>
    </cfRule>
  </conditionalFormatting>
  <conditionalFormatting sqref="A24">
    <cfRule type="expression" dxfId="54" priority="53" stopIfTrue="1">
      <formula>IF(E24="女",1,0)</formula>
    </cfRule>
  </conditionalFormatting>
  <conditionalFormatting sqref="A25">
    <cfRule type="expression" dxfId="53" priority="52" stopIfTrue="1">
      <formula>IF(E25="女",1,0)</formula>
    </cfRule>
  </conditionalFormatting>
  <conditionalFormatting sqref="A26">
    <cfRule type="expression" dxfId="52" priority="51" stopIfTrue="1">
      <formula>IF(E26="女",1,0)</formula>
    </cfRule>
  </conditionalFormatting>
  <conditionalFormatting sqref="A27">
    <cfRule type="expression" dxfId="51" priority="50" stopIfTrue="1">
      <formula>IF(E27="女",1,0)</formula>
    </cfRule>
  </conditionalFormatting>
  <conditionalFormatting sqref="A28">
    <cfRule type="expression" dxfId="50" priority="49" stopIfTrue="1">
      <formula>IF(E28="女",1,0)</formula>
    </cfRule>
  </conditionalFormatting>
  <conditionalFormatting sqref="A29">
    <cfRule type="expression" dxfId="49" priority="48" stopIfTrue="1">
      <formula>IF(E29="女",1,0)</formula>
    </cfRule>
  </conditionalFormatting>
  <conditionalFormatting sqref="A30">
    <cfRule type="expression" dxfId="48" priority="47" stopIfTrue="1">
      <formula>IF(E30="女",1,0)</formula>
    </cfRule>
  </conditionalFormatting>
  <conditionalFormatting sqref="A31">
    <cfRule type="expression" dxfId="47" priority="46" stopIfTrue="1">
      <formula>IF(E31="女",1,0)</formula>
    </cfRule>
  </conditionalFormatting>
  <conditionalFormatting sqref="A32">
    <cfRule type="expression" dxfId="46" priority="45" stopIfTrue="1">
      <formula>IF(E32="女",1,0)</formula>
    </cfRule>
  </conditionalFormatting>
  <conditionalFormatting sqref="A33">
    <cfRule type="expression" dxfId="45" priority="44" stopIfTrue="1">
      <formula>IF(E33="女",1,0)</formula>
    </cfRule>
  </conditionalFormatting>
  <conditionalFormatting sqref="A34">
    <cfRule type="expression" dxfId="44" priority="43" stopIfTrue="1">
      <formula>IF(E34="女",1,0)</formula>
    </cfRule>
  </conditionalFormatting>
  <conditionalFormatting sqref="A35">
    <cfRule type="expression" dxfId="43" priority="42" stopIfTrue="1">
      <formula>IF(E35="女",1,0)</formula>
    </cfRule>
  </conditionalFormatting>
  <conditionalFormatting sqref="A36">
    <cfRule type="expression" dxfId="42" priority="41" stopIfTrue="1">
      <formula>IF(E36="女",1,0)</formula>
    </cfRule>
  </conditionalFormatting>
  <conditionalFormatting sqref="A37">
    <cfRule type="expression" dxfId="41" priority="40" stopIfTrue="1">
      <formula>IF(E37="女",1,0)</formula>
    </cfRule>
  </conditionalFormatting>
  <conditionalFormatting sqref="A38">
    <cfRule type="expression" dxfId="40" priority="39" stopIfTrue="1">
      <formula>IF(E38="女",1,0)</formula>
    </cfRule>
  </conditionalFormatting>
  <conditionalFormatting sqref="A39">
    <cfRule type="expression" dxfId="39" priority="38" stopIfTrue="1">
      <formula>IF(E39="女",1,0)</formula>
    </cfRule>
  </conditionalFormatting>
  <conditionalFormatting sqref="A40">
    <cfRule type="expression" dxfId="38" priority="37" stopIfTrue="1">
      <formula>IF(E40="女",1,0)</formula>
    </cfRule>
  </conditionalFormatting>
  <conditionalFormatting sqref="A41">
    <cfRule type="expression" dxfId="37" priority="36" stopIfTrue="1">
      <formula>IF(E41="女",1,0)</formula>
    </cfRule>
  </conditionalFormatting>
  <conditionalFormatting sqref="A2">
    <cfRule type="expression" dxfId="36" priority="35" stopIfTrue="1">
      <formula>IF(D2="女",1,0)</formula>
    </cfRule>
  </conditionalFormatting>
  <conditionalFormatting sqref="A3">
    <cfRule type="expression" dxfId="35" priority="34" stopIfTrue="1">
      <formula>IF(D3="女",1,0)</formula>
    </cfRule>
  </conditionalFormatting>
  <conditionalFormatting sqref="A4">
    <cfRule type="expression" dxfId="34" priority="33" stopIfTrue="1">
      <formula>IF(D4="女",1,0)</formula>
    </cfRule>
  </conditionalFormatting>
  <conditionalFormatting sqref="A5">
    <cfRule type="expression" dxfId="33" priority="32" stopIfTrue="1">
      <formula>IF(D5="女",1,0)</formula>
    </cfRule>
  </conditionalFormatting>
  <conditionalFormatting sqref="A6">
    <cfRule type="expression" dxfId="32" priority="31" stopIfTrue="1">
      <formula>IF(D6="女",1,0)</formula>
    </cfRule>
  </conditionalFormatting>
  <conditionalFormatting sqref="A7">
    <cfRule type="expression" dxfId="31" priority="30" stopIfTrue="1">
      <formula>IF(D7="女",1,0)</formula>
    </cfRule>
  </conditionalFormatting>
  <conditionalFormatting sqref="A8">
    <cfRule type="expression" dxfId="30" priority="29" stopIfTrue="1">
      <formula>IF(D8="女",1,0)</formula>
    </cfRule>
  </conditionalFormatting>
  <conditionalFormatting sqref="A9">
    <cfRule type="expression" dxfId="29" priority="28" stopIfTrue="1">
      <formula>IF(D9="女",1,0)</formula>
    </cfRule>
  </conditionalFormatting>
  <conditionalFormatting sqref="A10">
    <cfRule type="expression" dxfId="28" priority="27" stopIfTrue="1">
      <formula>IF(D10="女",1,0)</formula>
    </cfRule>
  </conditionalFormatting>
  <conditionalFormatting sqref="A11">
    <cfRule type="expression" dxfId="27" priority="26" stopIfTrue="1">
      <formula>IF(D11="女",1,0)</formula>
    </cfRule>
  </conditionalFormatting>
  <conditionalFormatting sqref="A12">
    <cfRule type="expression" dxfId="26" priority="25" stopIfTrue="1">
      <formula>IF(D12="女",1,0)</formula>
    </cfRule>
  </conditionalFormatting>
  <conditionalFormatting sqref="A13">
    <cfRule type="expression" dxfId="25" priority="24" stopIfTrue="1">
      <formula>IF(D13="女",1,0)</formula>
    </cfRule>
  </conditionalFormatting>
  <conditionalFormatting sqref="A14">
    <cfRule type="expression" dxfId="24" priority="23" stopIfTrue="1">
      <formula>IF(D14="女",1,0)</formula>
    </cfRule>
  </conditionalFormatting>
  <conditionalFormatting sqref="A15">
    <cfRule type="expression" dxfId="23" priority="22" stopIfTrue="1">
      <formula>IF(D15="女",1,0)</formula>
    </cfRule>
  </conditionalFormatting>
  <conditionalFormatting sqref="A16">
    <cfRule type="expression" dxfId="22" priority="21" stopIfTrue="1">
      <formula>IF(D16="女",1,0)</formula>
    </cfRule>
  </conditionalFormatting>
  <conditionalFormatting sqref="A17">
    <cfRule type="expression" dxfId="21" priority="20" stopIfTrue="1">
      <formula>IF(D17="女",1,0)</formula>
    </cfRule>
  </conditionalFormatting>
  <conditionalFormatting sqref="A18">
    <cfRule type="expression" dxfId="20" priority="19" stopIfTrue="1">
      <formula>IF(D18="女",1,0)</formula>
    </cfRule>
  </conditionalFormatting>
  <conditionalFormatting sqref="A19">
    <cfRule type="expression" dxfId="19" priority="18" stopIfTrue="1">
      <formula>IF(D19="女",1,0)</formula>
    </cfRule>
  </conditionalFormatting>
  <conditionalFormatting sqref="A20">
    <cfRule type="expression" dxfId="18" priority="17" stopIfTrue="1">
      <formula>IF(D20="女",1,0)</formula>
    </cfRule>
  </conditionalFormatting>
  <conditionalFormatting sqref="A21">
    <cfRule type="expression" dxfId="17" priority="16" stopIfTrue="1">
      <formula>IF(D21="女",1,0)</formula>
    </cfRule>
  </conditionalFormatting>
  <conditionalFormatting sqref="A22">
    <cfRule type="expression" dxfId="16" priority="15" stopIfTrue="1">
      <formula>IF(D22="女",1,0)</formula>
    </cfRule>
  </conditionalFormatting>
  <conditionalFormatting sqref="A23">
    <cfRule type="expression" dxfId="15" priority="14" stopIfTrue="1">
      <formula>IF(D23="女",1,0)</formula>
    </cfRule>
  </conditionalFormatting>
  <conditionalFormatting sqref="A24">
    <cfRule type="expression" dxfId="14" priority="13" stopIfTrue="1">
      <formula>IF(D24="女",1,0)</formula>
    </cfRule>
  </conditionalFormatting>
  <conditionalFormatting sqref="A25">
    <cfRule type="expression" dxfId="13" priority="12" stopIfTrue="1">
      <formula>IF(D25="女",1,0)</formula>
    </cfRule>
  </conditionalFormatting>
  <conditionalFormatting sqref="A26">
    <cfRule type="expression" dxfId="12" priority="11" stopIfTrue="1">
      <formula>IF(D26="女",1,0)</formula>
    </cfRule>
  </conditionalFormatting>
  <conditionalFormatting sqref="A27">
    <cfRule type="expression" dxfId="11" priority="10" stopIfTrue="1">
      <formula>IF(D27="女",1,0)</formula>
    </cfRule>
  </conditionalFormatting>
  <conditionalFormatting sqref="A28">
    <cfRule type="expression" dxfId="10" priority="9" stopIfTrue="1">
      <formula>IF(D28="女",1,0)</formula>
    </cfRule>
  </conditionalFormatting>
  <conditionalFormatting sqref="A29">
    <cfRule type="expression" dxfId="9" priority="8" stopIfTrue="1">
      <formula>IF(D29="女",1,0)</formula>
    </cfRule>
  </conditionalFormatting>
  <conditionalFormatting sqref="A30">
    <cfRule type="expression" dxfId="8" priority="7" stopIfTrue="1">
      <formula>IF(D30="女",1,0)</formula>
    </cfRule>
  </conditionalFormatting>
  <conditionalFormatting sqref="A31">
    <cfRule type="expression" dxfId="7" priority="6" stopIfTrue="1">
      <formula>IF(D31="女",1,0)</formula>
    </cfRule>
  </conditionalFormatting>
  <conditionalFormatting sqref="A32">
    <cfRule type="expression" dxfId="6" priority="5" stopIfTrue="1">
      <formula>IF(D32="女",1,0)</formula>
    </cfRule>
  </conditionalFormatting>
  <conditionalFormatting sqref="A33">
    <cfRule type="expression" dxfId="5" priority="4" stopIfTrue="1">
      <formula>IF(D33="女",1,0)</formula>
    </cfRule>
  </conditionalFormatting>
  <conditionalFormatting sqref="A34">
    <cfRule type="expression" dxfId="4" priority="3" stopIfTrue="1">
      <formula>IF(D34="女",1,0)</formula>
    </cfRule>
  </conditionalFormatting>
  <conditionalFormatting sqref="A35">
    <cfRule type="expression" dxfId="3" priority="2" stopIfTrue="1">
      <formula>IF(D35="女",1,0)</formula>
    </cfRule>
  </conditionalFormatting>
  <conditionalFormatting sqref="A36">
    <cfRule type="expression" dxfId="2" priority="1" stopIfTrue="1">
      <formula>IF(D36="女",1,0)</formula>
    </cfRule>
  </conditionalFormatting>
  <pageMargins left="0.25" right="0.25" top="0.75" bottom="0.75" header="0.3" footer="0.3"/>
  <pageSetup paperSize="9" scale="84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X21"/>
  <sheetViews>
    <sheetView view="pageBreakPreview" zoomScale="90" zoomScaleNormal="90" zoomScaleSheetLayoutView="90" workbookViewId="0">
      <selection activeCell="W7" sqref="W7"/>
    </sheetView>
  </sheetViews>
  <sheetFormatPr defaultColWidth="11.81640625" defaultRowHeight="35.5" customHeight="1"/>
  <cols>
    <col min="1" max="7" width="3.81640625" style="61" customWidth="1"/>
    <col min="8" max="8" width="4.1796875" style="60" bestFit="1" customWidth="1"/>
    <col min="9" max="9" width="17.7265625" style="60" customWidth="1"/>
    <col min="10" max="10" width="5" style="60" bestFit="1" customWidth="1"/>
    <col min="11" max="11" width="17.7265625" style="60" customWidth="1"/>
    <col min="12" max="12" width="5" style="60" bestFit="1" customWidth="1"/>
    <col min="13" max="13" width="17.453125" style="60" customWidth="1"/>
    <col min="14" max="14" width="4.453125" style="60" hidden="1" customWidth="1"/>
    <col min="15" max="15" width="18.453125" style="60" hidden="1" customWidth="1"/>
    <col min="16" max="16" width="4.453125" style="60" hidden="1" customWidth="1"/>
    <col min="17" max="17" width="18.453125" style="60" hidden="1" customWidth="1"/>
    <col min="18" max="18" width="7.81640625" style="60" hidden="1" customWidth="1"/>
    <col min="19" max="19" width="17.7265625" style="60" hidden="1" customWidth="1"/>
    <col min="20" max="20" width="5" style="60" bestFit="1" customWidth="1"/>
    <col min="21" max="21" width="17.1796875" style="60" customWidth="1"/>
    <col min="22" max="22" width="4.26953125" style="60" bestFit="1" customWidth="1"/>
    <col min="23" max="23" width="19" style="60" customWidth="1"/>
    <col min="24" max="16384" width="11.81640625" style="60"/>
  </cols>
  <sheetData>
    <row r="1" spans="1:23" ht="31.5" customHeight="1">
      <c r="A1" s="58"/>
      <c r="B1" s="58"/>
      <c r="C1" s="58"/>
      <c r="D1" s="58"/>
      <c r="E1" s="58"/>
      <c r="F1" s="58"/>
      <c r="G1" s="58" t="s">
        <v>78</v>
      </c>
      <c r="H1" s="59">
        <f>クラス生徒一覧!A1</f>
        <v>1</v>
      </c>
      <c r="I1" s="59" t="s">
        <v>93</v>
      </c>
      <c r="J1" s="59"/>
      <c r="K1" s="59"/>
      <c r="L1" s="59"/>
      <c r="M1" s="59"/>
    </row>
    <row r="2" spans="1:23" ht="24" customHeight="1" thickBot="1">
      <c r="A2" s="112"/>
      <c r="B2" s="112"/>
      <c r="C2" s="112"/>
      <c r="D2" s="112"/>
      <c r="E2" s="112"/>
      <c r="F2" s="112"/>
      <c r="G2" s="112"/>
      <c r="I2" s="62"/>
      <c r="J2" s="227" t="s">
        <v>80</v>
      </c>
      <c r="K2" s="228"/>
      <c r="L2" s="278"/>
      <c r="M2" s="278"/>
    </row>
    <row r="3" spans="1:23" s="108" customFormat="1" ht="28" customHeight="1" thickBot="1">
      <c r="A3" s="284" t="s">
        <v>77</v>
      </c>
      <c r="B3" s="286"/>
      <c r="C3" s="286"/>
      <c r="D3" s="286"/>
      <c r="E3" s="286"/>
      <c r="F3" s="286"/>
      <c r="G3" s="287"/>
      <c r="H3" s="279">
        <v>43556</v>
      </c>
      <c r="I3" s="280"/>
      <c r="J3" s="279">
        <v>43557</v>
      </c>
      <c r="K3" s="280"/>
      <c r="L3" s="279">
        <v>43558</v>
      </c>
      <c r="M3" s="280"/>
      <c r="N3" s="106"/>
      <c r="O3" s="106" t="s">
        <v>49</v>
      </c>
      <c r="P3" s="107"/>
      <c r="Q3" s="106" t="s">
        <v>50</v>
      </c>
      <c r="R3" s="284" t="s">
        <v>51</v>
      </c>
      <c r="S3" s="285"/>
      <c r="T3" s="279">
        <v>43559</v>
      </c>
      <c r="U3" s="280"/>
      <c r="V3" s="279">
        <v>43560</v>
      </c>
      <c r="W3" s="280"/>
    </row>
    <row r="4" spans="1:23" s="63" customFormat="1" ht="28" customHeight="1">
      <c r="A4" s="216">
        <v>16</v>
      </c>
      <c r="B4" s="217" t="s">
        <v>72</v>
      </c>
      <c r="C4" s="217">
        <v>10</v>
      </c>
      <c r="D4" s="217" t="s">
        <v>74</v>
      </c>
      <c r="E4" s="217">
        <v>16</v>
      </c>
      <c r="F4" s="217" t="s">
        <v>76</v>
      </c>
      <c r="G4" s="218">
        <v>30</v>
      </c>
      <c r="H4" s="64">
        <v>1</v>
      </c>
      <c r="I4" s="65" t="str">
        <f>IF(COUNT(H4)&gt;0,VLOOKUP(H4,クラス生徒一覧!$B$5:$J$50,2,FALSE),"")</f>
        <v/>
      </c>
      <c r="J4" s="64">
        <v>9</v>
      </c>
      <c r="K4" s="65" t="str">
        <f>IF(COUNT(J4)&gt;0,VLOOKUP(J4,クラス生徒一覧!$B$5:$J$50,2,FALSE),"")</f>
        <v/>
      </c>
      <c r="L4" s="64">
        <v>17</v>
      </c>
      <c r="M4" s="65" t="str">
        <f>IF(COUNT(L4)&gt;0,VLOOKUP(L4,クラス生徒一覧!$B$5:$J$50,2,FALSE),"")</f>
        <v/>
      </c>
      <c r="N4" s="66">
        <v>19</v>
      </c>
      <c r="O4" s="67" t="str">
        <f>IF(COUNT(N4)&gt;0,VLOOKUP(N4,$A$4:$H$42,2),"")</f>
        <v>:</v>
      </c>
      <c r="P4" s="68">
        <v>43</v>
      </c>
      <c r="Q4" s="67" t="str">
        <f>IF(COUNT(P4)&gt;0,VLOOKUP(P4,$A$4:$H$42,2),"")</f>
        <v>:</v>
      </c>
      <c r="R4" s="68"/>
      <c r="S4" s="67" t="str">
        <f>IF(COUNT(R4)&gt;0,VLOOKUP(R4,学年名表登録!$A$2:$H$44,2),"")</f>
        <v/>
      </c>
      <c r="T4" s="69">
        <v>25</v>
      </c>
      <c r="U4" s="65" t="str">
        <f>IF(COUNT(T4)&gt;0,VLOOKUP(T4,クラス生徒一覧!$B$5:$J$50,2,FALSE),"")</f>
        <v/>
      </c>
      <c r="V4" s="64">
        <v>33</v>
      </c>
      <c r="W4" s="70" t="str">
        <f>IF(COUNT(V4)&gt;0,VLOOKUP(V4,クラス生徒一覧!$B$5:$J$50,2,FALSE),"")</f>
        <v/>
      </c>
    </row>
    <row r="5" spans="1:23" s="63" customFormat="1" ht="28" customHeight="1">
      <c r="A5" s="219"/>
      <c r="B5" s="220" t="s">
        <v>71</v>
      </c>
      <c r="C5" s="220"/>
      <c r="D5" s="220" t="s">
        <v>73</v>
      </c>
      <c r="E5" s="220"/>
      <c r="F5" s="220" t="s">
        <v>75</v>
      </c>
      <c r="G5" s="221"/>
      <c r="H5" s="64">
        <v>2</v>
      </c>
      <c r="I5" s="65" t="str">
        <f>IF(COUNT(H5)&gt;0,VLOOKUP(H5,クラス生徒一覧!$B$5:$J$50,2,FALSE),"")</f>
        <v/>
      </c>
      <c r="J5" s="64">
        <v>10</v>
      </c>
      <c r="K5" s="65" t="str">
        <f>IF(COUNT(J5)&gt;0,VLOOKUP(J5,クラス生徒一覧!$B$5:$J$50,2,FALSE),"")</f>
        <v/>
      </c>
      <c r="L5" s="64">
        <v>18</v>
      </c>
      <c r="M5" s="65" t="str">
        <f>IF(COUNT(L5)&gt;0,VLOOKUP(L5,クラス生徒一覧!$B$5:$J$50,2,FALSE),"")</f>
        <v/>
      </c>
      <c r="N5" s="66"/>
      <c r="O5" s="67"/>
      <c r="P5" s="68"/>
      <c r="Q5" s="67"/>
      <c r="R5" s="68"/>
      <c r="S5" s="67" t="str">
        <f>IF(COUNT(R5)&gt;0,VLOOKUP(R5,学年名表登録!$A$2:$H$44,2),"")</f>
        <v/>
      </c>
      <c r="T5" s="69">
        <v>26</v>
      </c>
      <c r="U5" s="65" t="str">
        <f>IF(COUNT(T5)&gt;0,VLOOKUP(T5,クラス生徒一覧!$B$5:$J$50,2,FALSE),"")</f>
        <v/>
      </c>
      <c r="V5" s="64">
        <v>34</v>
      </c>
      <c r="W5" s="70" t="str">
        <f>IF(COUNT(V5)&gt;0,VLOOKUP(V5,クラス生徒一覧!$B$5:$J$50,2,FALSE),"")</f>
        <v/>
      </c>
    </row>
    <row r="6" spans="1:23" s="63" customFormat="1" ht="28" customHeight="1">
      <c r="A6" s="219"/>
      <c r="B6" s="220" t="s">
        <v>71</v>
      </c>
      <c r="C6" s="220"/>
      <c r="D6" s="220" t="s">
        <v>73</v>
      </c>
      <c r="E6" s="220"/>
      <c r="F6" s="220" t="s">
        <v>75</v>
      </c>
      <c r="G6" s="221"/>
      <c r="H6" s="64">
        <v>3</v>
      </c>
      <c r="I6" s="65" t="str">
        <f>IF(COUNT(H6)&gt;0,VLOOKUP(H6,クラス生徒一覧!$B$5:$J$50,2,FALSE),"")</f>
        <v/>
      </c>
      <c r="J6" s="64">
        <v>11</v>
      </c>
      <c r="K6" s="65" t="str">
        <f>IF(COUNT(J6)&gt;0,VLOOKUP(J6,クラス生徒一覧!$B$5:$J$50,2,FALSE),"")</f>
        <v/>
      </c>
      <c r="L6" s="64">
        <v>19</v>
      </c>
      <c r="M6" s="65" t="str">
        <f>IF(COUNT(L6)&gt;0,VLOOKUP(L6,クラス生徒一覧!$B$5:$J$50,2,FALSE),"")</f>
        <v/>
      </c>
      <c r="N6" s="71"/>
      <c r="O6" s="72"/>
      <c r="P6" s="72"/>
      <c r="Q6" s="72"/>
      <c r="R6" s="72"/>
      <c r="S6" s="73" t="str">
        <f>IF(COUNT(R6)&gt;0,VLOOKUP(R6,学年名表登録!$A$2:$H$44,2),"")</f>
        <v/>
      </c>
      <c r="T6" s="69">
        <v>27</v>
      </c>
      <c r="U6" s="65" t="str">
        <f>IF(COUNT(T6)&gt;0,VLOOKUP(T6,クラス生徒一覧!$B$5:$J$50,2,FALSE),"")</f>
        <v/>
      </c>
      <c r="V6" s="64">
        <v>35</v>
      </c>
      <c r="W6" s="70" t="str">
        <f>IF(COUNT(V6)&gt;0,VLOOKUP(V6,クラス生徒一覧!$B$5:$J$50,2,FALSE),"")</f>
        <v/>
      </c>
    </row>
    <row r="7" spans="1:23" s="63" customFormat="1" ht="28" customHeight="1">
      <c r="A7" s="219"/>
      <c r="B7" s="220" t="s">
        <v>71</v>
      </c>
      <c r="C7" s="220"/>
      <c r="D7" s="220" t="s">
        <v>73</v>
      </c>
      <c r="E7" s="220"/>
      <c r="F7" s="220" t="s">
        <v>75</v>
      </c>
      <c r="G7" s="221"/>
      <c r="H7" s="64">
        <v>4</v>
      </c>
      <c r="I7" s="65" t="str">
        <f>IF(COUNT(H7)&gt;0,VLOOKUP(H7,クラス生徒一覧!$B$5:$J$50,2,FALSE),"")</f>
        <v/>
      </c>
      <c r="J7" s="64">
        <v>12</v>
      </c>
      <c r="K7" s="65" t="str">
        <f>IF(COUNT(J7)&gt;0,VLOOKUP(J7,クラス生徒一覧!$B$5:$J$50,2,FALSE),"")</f>
        <v/>
      </c>
      <c r="L7" s="64">
        <v>20</v>
      </c>
      <c r="M7" s="65" t="str">
        <f>IF(COUNT(L7)&gt;0,VLOOKUP(L7,クラス生徒一覧!$B$5:$J$50,2,FALSE),"")</f>
        <v/>
      </c>
      <c r="N7" s="66"/>
      <c r="O7" s="67"/>
      <c r="P7" s="68"/>
      <c r="Q7" s="67"/>
      <c r="R7" s="68"/>
      <c r="S7" s="67" t="str">
        <f>IF(COUNT(R7)&gt;0,VLOOKUP(R7,学年名表登録!$A$2:$H$44,2),"")</f>
        <v/>
      </c>
      <c r="T7" s="69">
        <v>28</v>
      </c>
      <c r="U7" s="65" t="str">
        <f>IF(COUNT(T7)&gt;0,VLOOKUP(T7,クラス生徒一覧!$B$5:$J$50,2,FALSE),"")</f>
        <v/>
      </c>
      <c r="V7" s="64">
        <v>36</v>
      </c>
      <c r="W7" s="70" t="str">
        <f>IF(COUNT(V7)&gt;0,VLOOKUP(V7,クラス生徒一覧!$B$5:$J$50,2,FALSE),"")</f>
        <v/>
      </c>
    </row>
    <row r="8" spans="1:23" s="63" customFormat="1" ht="28" customHeight="1">
      <c r="A8" s="219"/>
      <c r="B8" s="220" t="s">
        <v>71</v>
      </c>
      <c r="C8" s="220"/>
      <c r="D8" s="220" t="s">
        <v>73</v>
      </c>
      <c r="E8" s="220"/>
      <c r="F8" s="220" t="s">
        <v>75</v>
      </c>
      <c r="G8" s="221"/>
      <c r="H8" s="64">
        <v>5</v>
      </c>
      <c r="I8" s="65" t="str">
        <f>IF(COUNT(H8)&gt;0,VLOOKUP(H8,クラス生徒一覧!$B$5:$J$50,2,FALSE),"")</f>
        <v/>
      </c>
      <c r="J8" s="64">
        <v>13</v>
      </c>
      <c r="K8" s="65" t="str">
        <f>IF(COUNT(J8)&gt;0,VLOOKUP(J8,クラス生徒一覧!$B$5:$J$50,2,FALSE),"")</f>
        <v/>
      </c>
      <c r="L8" s="64">
        <v>21</v>
      </c>
      <c r="M8" s="65" t="str">
        <f>IF(COUNT(L8)&gt;0,VLOOKUP(L8,クラス生徒一覧!$B$5:$J$50,2,FALSE),"")</f>
        <v/>
      </c>
      <c r="N8" s="66"/>
      <c r="O8" s="67"/>
      <c r="P8" s="68"/>
      <c r="Q8" s="67"/>
      <c r="R8" s="68"/>
      <c r="S8" s="67" t="str">
        <f>IF(COUNT(R8)&gt;0,VLOOKUP(R8,学年名表登録!$A$2:$H$44,2),"")</f>
        <v/>
      </c>
      <c r="T8" s="69">
        <v>29</v>
      </c>
      <c r="U8" s="65" t="str">
        <f>IF(COUNT(T8)&gt;0,VLOOKUP(T8,クラス生徒一覧!$B$5:$J$50,2,FALSE),"")</f>
        <v/>
      </c>
      <c r="V8" s="64">
        <v>37</v>
      </c>
      <c r="W8" s="70" t="str">
        <f>IF(COUNT(V8)&gt;0,VLOOKUP(V8,クラス生徒一覧!$B$5:$J$50,2,FALSE),"")</f>
        <v/>
      </c>
    </row>
    <row r="9" spans="1:23" s="63" customFormat="1" ht="28" customHeight="1">
      <c r="A9" s="219"/>
      <c r="B9" s="220" t="s">
        <v>71</v>
      </c>
      <c r="C9" s="220"/>
      <c r="D9" s="220" t="s">
        <v>73</v>
      </c>
      <c r="E9" s="220"/>
      <c r="F9" s="220" t="s">
        <v>75</v>
      </c>
      <c r="G9" s="221"/>
      <c r="H9" s="74">
        <v>6</v>
      </c>
      <c r="I9" s="65" t="str">
        <f>IF(COUNT(H9)&gt;0,VLOOKUP(H9,クラス生徒一覧!$B$5:$J$50,2,FALSE),"")</f>
        <v/>
      </c>
      <c r="J9" s="64">
        <v>14</v>
      </c>
      <c r="K9" s="65" t="str">
        <f>IF(COUNT(J9)&gt;0,VLOOKUP(J9,クラス生徒一覧!$B$5:$J$50,2,FALSE),"")</f>
        <v/>
      </c>
      <c r="L9" s="64">
        <v>22</v>
      </c>
      <c r="M9" s="65" t="str">
        <f>IF(COUNT(L9)&gt;0,VLOOKUP(L9,クラス生徒一覧!$B$5:$J$50,2,FALSE),"")</f>
        <v/>
      </c>
      <c r="N9" s="66">
        <v>15</v>
      </c>
      <c r="O9" s="67" t="e">
        <f>IF(COUNT(N9)&gt;0,VLOOKUP(N9,$A$4:$H$42,2),"")</f>
        <v>#N/A</v>
      </c>
      <c r="P9" s="68"/>
      <c r="Q9" s="67" t="str">
        <f>IF(COUNT(P9)&gt;0,VLOOKUP(P9,$A$4:$H$42,2),"")</f>
        <v/>
      </c>
      <c r="R9" s="68"/>
      <c r="S9" s="67" t="str">
        <f>IF(COUNT(R9)&gt;0,VLOOKUP(R9,学年名表登録!$A$2:$H$44,2),"")</f>
        <v/>
      </c>
      <c r="T9" s="69">
        <v>30</v>
      </c>
      <c r="U9" s="65" t="str">
        <f>IF(COUNT(T9)&gt;0,VLOOKUP(T9,クラス生徒一覧!$B$5:$J$50,2,FALSE),"")</f>
        <v/>
      </c>
      <c r="V9" s="64">
        <v>38</v>
      </c>
      <c r="W9" s="70" t="str">
        <f>IF(COUNT(V9)&gt;0,VLOOKUP(V9,クラス生徒一覧!$B$5:$J$50,2,FALSE),"")</f>
        <v/>
      </c>
    </row>
    <row r="10" spans="1:23" s="63" customFormat="1" ht="28" customHeight="1">
      <c r="A10" s="219"/>
      <c r="B10" s="220" t="s">
        <v>71</v>
      </c>
      <c r="C10" s="220"/>
      <c r="D10" s="220" t="s">
        <v>73</v>
      </c>
      <c r="E10" s="220"/>
      <c r="F10" s="220" t="s">
        <v>75</v>
      </c>
      <c r="G10" s="221"/>
      <c r="H10" s="74">
        <v>7</v>
      </c>
      <c r="I10" s="65" t="str">
        <f>IF(COUNT(H10)&gt;0,VLOOKUP(H10,クラス生徒一覧!$B$5:$J$50,2,FALSE),"")</f>
        <v/>
      </c>
      <c r="J10" s="64">
        <v>15</v>
      </c>
      <c r="K10" s="65" t="str">
        <f>IF(COUNT(J10)&gt;0,VLOOKUP(J10,クラス生徒一覧!$B$5:$J$50,2,FALSE),"")</f>
        <v/>
      </c>
      <c r="L10" s="64">
        <v>23</v>
      </c>
      <c r="M10" s="65" t="str">
        <f>IF(COUNT(L10)&gt;0,VLOOKUP(L10,クラス生徒一覧!$B$5:$J$50,2,FALSE),"")</f>
        <v/>
      </c>
      <c r="N10" s="66"/>
      <c r="O10" s="67"/>
      <c r="P10" s="68"/>
      <c r="Q10" s="67"/>
      <c r="R10" s="68"/>
      <c r="S10" s="67" t="str">
        <f>IF(COUNT(R10)&gt;0,VLOOKUP(R10,学年名表登録!$A$2:$H$44,2),"")</f>
        <v/>
      </c>
      <c r="T10" s="69">
        <v>31</v>
      </c>
      <c r="U10" s="65" t="str">
        <f>IF(COUNT(T10)&gt;0,VLOOKUP(T10,クラス生徒一覧!$B$5:$J$50,2,FALSE),"")</f>
        <v/>
      </c>
      <c r="V10" s="64">
        <v>39</v>
      </c>
      <c r="W10" s="70" t="str">
        <f>IF(COUNT(V10)&gt;0,VLOOKUP(V10,クラス生徒一覧!$B$5:$J$50,2,FALSE),"")</f>
        <v/>
      </c>
    </row>
    <row r="11" spans="1:23" s="63" customFormat="1" ht="28" customHeight="1">
      <c r="A11" s="219"/>
      <c r="B11" s="220" t="s">
        <v>71</v>
      </c>
      <c r="C11" s="220"/>
      <c r="D11" s="220" t="s">
        <v>73</v>
      </c>
      <c r="E11" s="220"/>
      <c r="F11" s="220" t="s">
        <v>75</v>
      </c>
      <c r="G11" s="221"/>
      <c r="H11" s="75">
        <v>8</v>
      </c>
      <c r="I11" s="76" t="str">
        <f>IF(COUNT(H11)&gt;0,VLOOKUP(H11,クラス生徒一覧!$B$5:$J$50,2,FALSE),"")</f>
        <v/>
      </c>
      <c r="J11" s="64">
        <v>16</v>
      </c>
      <c r="K11" s="76" t="str">
        <f>IF(COUNT(J11)&gt;0,VLOOKUP(J11,クラス生徒一覧!$B$5:$J$50,2,FALSE),"")</f>
        <v/>
      </c>
      <c r="L11" s="64">
        <v>24</v>
      </c>
      <c r="M11" s="76" t="str">
        <f>IF(COUNT(L11)&gt;0,VLOOKUP(L11,クラス生徒一覧!$B$5:$J$50,2,FALSE),"")</f>
        <v/>
      </c>
      <c r="N11" s="66"/>
      <c r="O11" s="67"/>
      <c r="P11" s="68"/>
      <c r="Q11" s="67"/>
      <c r="R11" s="68"/>
      <c r="S11" s="67" t="str">
        <f>IF(COUNT(R11)&gt;0,VLOOKUP(R11,学年名表登録!$A$2:$H$44,2),"")</f>
        <v/>
      </c>
      <c r="T11" s="69">
        <v>32</v>
      </c>
      <c r="U11" s="65" t="str">
        <f>IF(COUNT(T11)&gt;0,VLOOKUP(T11,クラス生徒一覧!$B$5:$J$50,2,FALSE),"")</f>
        <v/>
      </c>
      <c r="V11" s="64">
        <v>40</v>
      </c>
      <c r="W11" s="70" t="str">
        <f>IF(COUNT(V11)&gt;0,VLOOKUP(V11,クラス生徒一覧!$B$5:$J$50,2,FALSE),"")</f>
        <v/>
      </c>
    </row>
    <row r="12" spans="1:23" s="63" customFormat="1" ht="28" customHeight="1">
      <c r="A12" s="219"/>
      <c r="B12" s="220" t="s">
        <v>71</v>
      </c>
      <c r="C12" s="220"/>
      <c r="D12" s="220" t="s">
        <v>73</v>
      </c>
      <c r="E12" s="220"/>
      <c r="F12" s="220" t="s">
        <v>75</v>
      </c>
      <c r="G12" s="221"/>
      <c r="H12" s="78"/>
      <c r="I12" s="79" t="str">
        <f>IF(COUNT(H12)&gt;0,VLOOKUP(H12,クラス生徒一覧!$B$5:$J$50,2,FALSE),"")</f>
        <v/>
      </c>
      <c r="J12" s="64"/>
      <c r="K12" s="79" t="str">
        <f>IF(COUNT(J12)&gt;0,VLOOKUP(J12,クラス生徒一覧!$B$5:$J$50,2,FALSE),"")</f>
        <v/>
      </c>
      <c r="L12" s="64"/>
      <c r="M12" s="79" t="str">
        <f>IF(COUNT(L12)&gt;0,VLOOKUP(L12,クラス生徒一覧!$B$5:$J$50,2,FALSE),"")</f>
        <v/>
      </c>
      <c r="N12" s="80"/>
      <c r="O12" s="81"/>
      <c r="P12" s="82"/>
      <c r="Q12" s="81"/>
      <c r="R12" s="82"/>
      <c r="S12" s="81" t="str">
        <f>IF(COUNT(R12)&gt;0,VLOOKUP(R12,学年名表登録!$A$2:$H$44,2),"")</f>
        <v/>
      </c>
      <c r="T12" s="83"/>
      <c r="U12" s="79"/>
      <c r="V12" s="74"/>
      <c r="W12" s="70"/>
    </row>
    <row r="13" spans="1:23" s="63" customFormat="1" ht="28" customHeight="1">
      <c r="A13" s="222"/>
      <c r="B13" s="223" t="s">
        <v>71</v>
      </c>
      <c r="C13" s="223"/>
      <c r="D13" s="223" t="s">
        <v>73</v>
      </c>
      <c r="E13" s="223"/>
      <c r="F13" s="223" t="s">
        <v>75</v>
      </c>
      <c r="G13" s="224"/>
      <c r="H13" s="84"/>
      <c r="I13" s="85" t="str">
        <f>IF(COUNT(H13)&gt;0,VLOOKUP(H13,クラス生徒一覧!$B$5:$J$50,2,FALSE),"")</f>
        <v/>
      </c>
      <c r="J13" s="64"/>
      <c r="K13" s="85" t="str">
        <f>IF(COUNT(J13)&gt;0,VLOOKUP(J13,クラス生徒一覧!$B$5:$J$50,2,FALSE),"")</f>
        <v/>
      </c>
      <c r="L13" s="64"/>
      <c r="M13" s="85" t="str">
        <f>IF(COUNT(L13)&gt;0,VLOOKUP(L13,クラス生徒一覧!$B$5:$J$50,2,FALSE),"")</f>
        <v/>
      </c>
      <c r="N13" s="57"/>
      <c r="O13" s="86"/>
      <c r="P13" s="87"/>
      <c r="Q13" s="86"/>
      <c r="R13" s="87"/>
      <c r="S13" s="86" t="str">
        <f>IF(COUNT(R13)&gt;0,VLOOKUP(R13,学年名表登録!$A$2:$H$44,2),"")</f>
        <v/>
      </c>
      <c r="T13" s="88"/>
      <c r="U13" s="85"/>
      <c r="V13" s="74"/>
      <c r="W13" s="70" t="str">
        <f>IF(COUNT(V13)&gt;0,VLOOKUP(V13,クラス生徒一覧!$B$5:$J$50,2,FALSE),"")</f>
        <v/>
      </c>
    </row>
    <row r="14" spans="1:23" s="63" customFormat="1" ht="28" customHeight="1">
      <c r="A14" s="219"/>
      <c r="B14" s="220" t="s">
        <v>71</v>
      </c>
      <c r="C14" s="220"/>
      <c r="D14" s="220" t="s">
        <v>73</v>
      </c>
      <c r="E14" s="220"/>
      <c r="F14" s="220" t="s">
        <v>75</v>
      </c>
      <c r="G14" s="221"/>
      <c r="H14" s="75"/>
      <c r="I14" s="76" t="str">
        <f>IF(COUNT(H14)&gt;0,VLOOKUP(H14,クラス生徒一覧!$B$5:$J$50,2,FALSE),"")</f>
        <v/>
      </c>
      <c r="J14" s="64"/>
      <c r="K14" s="76" t="str">
        <f>IF(COUNT(J14)&gt;0,VLOOKUP(J14,クラス生徒一覧!$B$5:$J$50,2,FALSE),"")</f>
        <v/>
      </c>
      <c r="L14" s="64"/>
      <c r="M14" s="76" t="str">
        <f>IF(COUNT(L14)&gt;0,VLOOKUP(L14,クラス生徒一覧!$B$5:$J$50,2,FALSE),"")</f>
        <v/>
      </c>
      <c r="N14" s="66"/>
      <c r="O14" s="67"/>
      <c r="P14" s="68"/>
      <c r="Q14" s="67"/>
      <c r="R14" s="68"/>
      <c r="S14" s="67" t="str">
        <f>IF(COUNT(R14)&gt;0,VLOOKUP(R14,学年名表登録!$A$2:$H$44,2),"")</f>
        <v/>
      </c>
      <c r="T14" s="77"/>
      <c r="U14" s="76"/>
      <c r="V14" s="75"/>
      <c r="W14" s="89" t="str">
        <f>IF(COUNT(V14)&gt;0,VLOOKUP(V14,クラス生徒一覧!$B$5:$J$50,2,FALSE),"")</f>
        <v/>
      </c>
    </row>
    <row r="15" spans="1:23" s="63" customFormat="1" ht="28" customHeight="1" thickBot="1">
      <c r="A15" s="90"/>
      <c r="B15" s="225" t="s">
        <v>71</v>
      </c>
      <c r="C15" s="225"/>
      <c r="D15" s="225" t="s">
        <v>73</v>
      </c>
      <c r="E15" s="225"/>
      <c r="F15" s="225" t="s">
        <v>75</v>
      </c>
      <c r="G15" s="226"/>
      <c r="H15" s="91"/>
      <c r="I15" s="92" t="str">
        <f>IF(COUNT(H15)&gt;0,VLOOKUP(H15,クラス生徒一覧!$B$5:$J$50,2,FALSE),"")</f>
        <v/>
      </c>
      <c r="J15" s="93"/>
      <c r="K15" s="92" t="str">
        <f>IF(COUNT(J15)&gt;0,VLOOKUP(J15,クラス生徒一覧!$B$5:$J$50,2,FALSE),"")</f>
        <v/>
      </c>
      <c r="L15" s="91"/>
      <c r="M15" s="92" t="str">
        <f>IF(COUNT(L15)&gt;0,VLOOKUP(L15,クラス生徒一覧!$B$5:$J$50,2,FALSE),"")</f>
        <v/>
      </c>
      <c r="N15" s="94"/>
      <c r="O15" s="95"/>
      <c r="P15" s="96"/>
      <c r="Q15" s="95"/>
      <c r="R15" s="96"/>
      <c r="S15" s="95" t="str">
        <f>IF(COUNT(R15)&gt;0,VLOOKUP(R15,学年名表登録!$A$2:$H$44,2),"")</f>
        <v/>
      </c>
      <c r="T15" s="97"/>
      <c r="U15" s="92"/>
      <c r="V15" s="98"/>
      <c r="W15" s="99" t="str">
        <f>IF(COUNT(V15)&gt;0,VLOOKUP(V15,クラス生徒一覧!$B$5:$J$50,2,FALSE),"")</f>
        <v/>
      </c>
    </row>
    <row r="16" spans="1:23" s="63" customFormat="1" ht="21.75" hidden="1" customHeight="1" thickBot="1">
      <c r="A16" s="100" t="s">
        <v>52</v>
      </c>
      <c r="B16" s="100"/>
      <c r="C16" s="100"/>
      <c r="D16" s="100"/>
      <c r="E16" s="100"/>
      <c r="F16" s="100"/>
      <c r="G16" s="100"/>
      <c r="H16" s="101"/>
      <c r="I16" s="102" t="str">
        <f>IF(COUNT(H16)&gt;0,VLOOKUP(H16,クラス生徒一覧!$B$5:$J$50,2,FALSE),"")</f>
        <v/>
      </c>
      <c r="J16" s="103"/>
      <c r="K16" s="102" t="str">
        <f>IF(COUNT(J16)&gt;0,VLOOKUP(J16,クラス生徒一覧!$B$5:$J$50,2,FALSE),"")</f>
        <v/>
      </c>
      <c r="L16" s="101"/>
      <c r="M16" s="102" t="str">
        <f>IF(COUNT(L16)&gt;0,VLOOKUP(L16,クラス生徒一覧!$B$5:$J$50,2,FALSE),"")</f>
        <v/>
      </c>
      <c r="N16" s="57">
        <v>19</v>
      </c>
      <c r="O16" s="86" t="str">
        <f>IF(COUNT(N16)&gt;0,VLOOKUP(N16,$A$4:$H$42,2),"")</f>
        <v>:</v>
      </c>
      <c r="P16" s="87">
        <v>43</v>
      </c>
      <c r="Q16" s="86" t="str">
        <f>IF(COUNT(P16)&gt;0,VLOOKUP(P16,$A$4:$H$42,2),"")</f>
        <v>:</v>
      </c>
      <c r="R16" s="101"/>
      <c r="S16" s="104" t="str">
        <f>IF(COUNT(R16)&gt;0,VLOOKUP(R16,学年名表登録!$A$2:$H$44,2),"")</f>
        <v/>
      </c>
    </row>
    <row r="17" spans="1:24" ht="77.25" customHeight="1">
      <c r="A17" s="281" t="s">
        <v>79</v>
      </c>
      <c r="B17" s="282"/>
      <c r="C17" s="282"/>
      <c r="D17" s="282"/>
      <c r="E17" s="282"/>
      <c r="F17" s="282"/>
      <c r="G17" s="282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</row>
    <row r="18" spans="1:24" ht="18.75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</row>
    <row r="19" spans="1:24" ht="35.5" customHeight="1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</row>
    <row r="20" spans="1:24" ht="35.5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4" ht="35.5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</row>
  </sheetData>
  <mergeCells count="9">
    <mergeCell ref="L2:M2"/>
    <mergeCell ref="V3:W3"/>
    <mergeCell ref="A17:X21"/>
    <mergeCell ref="H3:I3"/>
    <mergeCell ref="J3:K3"/>
    <mergeCell ref="L3:M3"/>
    <mergeCell ref="R3:S3"/>
    <mergeCell ref="T3:U3"/>
    <mergeCell ref="A3:G3"/>
  </mergeCells>
  <phoneticPr fontId="14"/>
  <conditionalFormatting sqref="A2:G2">
    <cfRule type="expression" dxfId="1" priority="1">
      <formula>VLOOKUP(A2,$V$6:$W$45,2,FALSE)="女"</formula>
    </cfRule>
    <cfRule type="expression" dxfId="0" priority="2">
      <formula>VLOOKUP(A2,$T$6:$U$45,2,FALSE)="女"</formula>
    </cfRule>
  </conditionalFormatting>
  <printOptions horizontalCentered="1" gridLinesSet="0"/>
  <pageMargins left="0.78740157480314965" right="0.78740157480314965" top="0.39370078740157483" bottom="0.39370078740157483" header="0" footer="0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E:\６組資料.jsd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使い方マニュアル</vt:lpstr>
      <vt:lpstr>学年名表登録</vt:lpstr>
      <vt:lpstr>時間割登録</vt:lpstr>
      <vt:lpstr>クラス生徒一覧</vt:lpstr>
      <vt:lpstr>座席表 </vt:lpstr>
      <vt:lpstr>座席表  (教卓上)</vt:lpstr>
      <vt:lpstr>時間割</vt:lpstr>
      <vt:lpstr>提出物</vt:lpstr>
      <vt:lpstr>面談日程</vt:lpstr>
      <vt:lpstr>クラス生徒一覧!Print_Area</vt:lpstr>
      <vt:lpstr>'座席表 '!Print_Area</vt:lpstr>
      <vt:lpstr>'座席表  (教卓上)'!Print_Area</vt:lpstr>
      <vt:lpstr>時間割!Print_Area</vt:lpstr>
      <vt:lpstr>時間割登録!Print_Area</vt:lpstr>
      <vt:lpstr>提出物!Print_Area</vt:lpstr>
      <vt:lpstr>面談日程!Print_Area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阿部友樹</cp:lastModifiedBy>
  <cp:revision>42</cp:revision>
  <cp:lastPrinted>2019-11-24T09:50:03Z</cp:lastPrinted>
  <dcterms:created xsi:type="dcterms:W3CDTF">1999-04-01T06:24:40Z</dcterms:created>
  <dcterms:modified xsi:type="dcterms:W3CDTF">2020-03-25T07:33:11Z</dcterms:modified>
</cp:coreProperties>
</file>